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 activeTab="1"/>
  </bookViews>
  <sheets>
    <sheet name="สรุปพิการ" sheetId="2" r:id="rId1"/>
    <sheet name="พิการตุลาคม63" sheetId="1" r:id="rId2"/>
  </sheets>
  <definedNames>
    <definedName name="_xlnm.Print_Area" localSheetId="1">พิการตุลาคม63!$A$1:$O$136</definedName>
    <definedName name="_xlnm.Print_Titles" localSheetId="1">พิการตุลาคม63!$8:$8</definedName>
  </definedNames>
  <calcPr calcId="144525"/>
</workbook>
</file>

<file path=xl/calcChain.xml><?xml version="1.0" encoding="utf-8"?>
<calcChain xmlns="http://schemas.openxmlformats.org/spreadsheetml/2006/main">
  <c r="P103" i="1" l="1"/>
  <c r="P10" i="1" l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4" i="1"/>
  <c r="P105" i="1"/>
  <c r="P106" i="1"/>
  <c r="P9" i="1"/>
  <c r="R1" i="1" l="1"/>
  <c r="Q110" i="1"/>
  <c r="R110" i="1" s="1"/>
  <c r="Q111" i="1"/>
  <c r="R111" i="1" s="1"/>
  <c r="Q112" i="1"/>
  <c r="R112" i="1" s="1"/>
  <c r="Q113" i="1"/>
  <c r="R113" i="1" s="1"/>
  <c r="Q114" i="1"/>
  <c r="R114" i="1" s="1"/>
  <c r="S114" i="1" s="1"/>
  <c r="Q115" i="1"/>
  <c r="R115" i="1" s="1"/>
  <c r="Q116" i="1"/>
  <c r="R116" i="1" s="1"/>
  <c r="Q117" i="1"/>
  <c r="R117" i="1" s="1"/>
  <c r="Q118" i="1"/>
  <c r="R118" i="1" s="1"/>
  <c r="Q109" i="1"/>
  <c r="R109" i="1" s="1"/>
  <c r="Q10" i="1"/>
  <c r="R1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0" i="1"/>
  <c r="R40" i="1" s="1"/>
  <c r="Q41" i="1"/>
  <c r="R41" i="1" s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8" i="1"/>
  <c r="R48" i="1" s="1"/>
  <c r="Q49" i="1"/>
  <c r="R49" i="1" s="1"/>
  <c r="Q50" i="1"/>
  <c r="R50" i="1" s="1"/>
  <c r="Q51" i="1"/>
  <c r="R51" i="1" s="1"/>
  <c r="Q52" i="1"/>
  <c r="R52" i="1" s="1"/>
  <c r="Q53" i="1"/>
  <c r="R53" i="1" s="1"/>
  <c r="Q54" i="1"/>
  <c r="R54" i="1" s="1"/>
  <c r="Q55" i="1"/>
  <c r="R55" i="1" s="1"/>
  <c r="Q56" i="1"/>
  <c r="R56" i="1" s="1"/>
  <c r="Q57" i="1"/>
  <c r="R57" i="1" s="1"/>
  <c r="Q58" i="1"/>
  <c r="R58" i="1" s="1"/>
  <c r="Q59" i="1"/>
  <c r="R59" i="1" s="1"/>
  <c r="Q60" i="1"/>
  <c r="R60" i="1" s="1"/>
  <c r="Q61" i="1"/>
  <c r="R61" i="1" s="1"/>
  <c r="Q62" i="1"/>
  <c r="R62" i="1" s="1"/>
  <c r="Q63" i="1"/>
  <c r="R63" i="1" s="1"/>
  <c r="Q64" i="1"/>
  <c r="R64" i="1" s="1"/>
  <c r="Q65" i="1"/>
  <c r="R65" i="1" s="1"/>
  <c r="Q66" i="1"/>
  <c r="R66" i="1" s="1"/>
  <c r="Q67" i="1"/>
  <c r="R67" i="1" s="1"/>
  <c r="Q68" i="1"/>
  <c r="R68" i="1" s="1"/>
  <c r="Q69" i="1"/>
  <c r="R69" i="1" s="1"/>
  <c r="Q70" i="1"/>
  <c r="R70" i="1" s="1"/>
  <c r="Q71" i="1"/>
  <c r="R71" i="1" s="1"/>
  <c r="Q72" i="1"/>
  <c r="R72" i="1" s="1"/>
  <c r="Q73" i="1"/>
  <c r="R73" i="1" s="1"/>
  <c r="Q74" i="1"/>
  <c r="R74" i="1" s="1"/>
  <c r="Q75" i="1"/>
  <c r="R75" i="1" s="1"/>
  <c r="Q76" i="1"/>
  <c r="R76" i="1" s="1"/>
  <c r="Q77" i="1"/>
  <c r="R77" i="1" s="1"/>
  <c r="Q78" i="1"/>
  <c r="R78" i="1" s="1"/>
  <c r="Q79" i="1"/>
  <c r="R79" i="1" s="1"/>
  <c r="Q80" i="1"/>
  <c r="R80" i="1" s="1"/>
  <c r="Q81" i="1"/>
  <c r="R81" i="1" s="1"/>
  <c r="Q82" i="1"/>
  <c r="R82" i="1" s="1"/>
  <c r="Q83" i="1"/>
  <c r="R83" i="1" s="1"/>
  <c r="Q84" i="1"/>
  <c r="R84" i="1" s="1"/>
  <c r="Q85" i="1"/>
  <c r="R85" i="1" s="1"/>
  <c r="Q86" i="1"/>
  <c r="R86" i="1" s="1"/>
  <c r="Q87" i="1"/>
  <c r="R87" i="1" s="1"/>
  <c r="Q88" i="1"/>
  <c r="R88" i="1" s="1"/>
  <c r="Q89" i="1"/>
  <c r="R89" i="1" s="1"/>
  <c r="Q90" i="1"/>
  <c r="R90" i="1" s="1"/>
  <c r="Q91" i="1"/>
  <c r="R91" i="1" s="1"/>
  <c r="Q92" i="1"/>
  <c r="R92" i="1" s="1"/>
  <c r="Q93" i="1"/>
  <c r="R93" i="1" s="1"/>
  <c r="Q94" i="1"/>
  <c r="R94" i="1" s="1"/>
  <c r="Q95" i="1"/>
  <c r="R95" i="1" s="1"/>
  <c r="Q96" i="1"/>
  <c r="R96" i="1" s="1"/>
  <c r="Q97" i="1"/>
  <c r="R97" i="1" s="1"/>
  <c r="Q98" i="1"/>
  <c r="R98" i="1" s="1"/>
  <c r="Q99" i="1"/>
  <c r="R99" i="1" s="1"/>
  <c r="Q100" i="1"/>
  <c r="R100" i="1" s="1"/>
  <c r="Q101" i="1"/>
  <c r="R101" i="1" s="1"/>
  <c r="Q102" i="1"/>
  <c r="R102" i="1" s="1"/>
  <c r="K102" i="1" s="1"/>
  <c r="P102" i="1" s="1"/>
  <c r="Q103" i="1"/>
  <c r="R103" i="1" s="1"/>
  <c r="Q104" i="1"/>
  <c r="R104" i="1" s="1"/>
  <c r="Q105" i="1"/>
  <c r="R105" i="1" s="1"/>
  <c r="Q106" i="1"/>
  <c r="R106" i="1" s="1"/>
  <c r="Q9" i="1"/>
  <c r="R9" i="1" s="1"/>
  <c r="P109" i="1"/>
  <c r="P110" i="1"/>
  <c r="P111" i="1"/>
  <c r="P112" i="1"/>
  <c r="P113" i="1"/>
  <c r="P114" i="1"/>
  <c r="P115" i="1"/>
  <c r="P116" i="1"/>
  <c r="P117" i="1"/>
  <c r="P118" i="1"/>
  <c r="C7" i="2" l="1"/>
  <c r="E7" i="2" s="1"/>
  <c r="G7" i="2" s="1"/>
  <c r="S9" i="1"/>
  <c r="S105" i="1"/>
  <c r="S103" i="1"/>
  <c r="S101" i="1"/>
  <c r="S99" i="1"/>
  <c r="S97" i="1"/>
  <c r="S95" i="1"/>
  <c r="S93" i="1"/>
  <c r="S91" i="1"/>
  <c r="S89" i="1"/>
  <c r="S87" i="1"/>
  <c r="S85" i="1"/>
  <c r="S83" i="1"/>
  <c r="S81" i="1"/>
  <c r="S79" i="1"/>
  <c r="S77" i="1"/>
  <c r="S75" i="1"/>
  <c r="S73" i="1"/>
  <c r="S71" i="1"/>
  <c r="S69" i="1"/>
  <c r="S67" i="1"/>
  <c r="S65" i="1"/>
  <c r="S63" i="1"/>
  <c r="S61" i="1"/>
  <c r="S59" i="1"/>
  <c r="S57" i="1"/>
  <c r="S55" i="1"/>
  <c r="S53" i="1"/>
  <c r="S51" i="1"/>
  <c r="S49" i="1"/>
  <c r="S47" i="1"/>
  <c r="S45" i="1"/>
  <c r="S43" i="1"/>
  <c r="S41" i="1"/>
  <c r="S39" i="1"/>
  <c r="S37" i="1"/>
  <c r="S35" i="1"/>
  <c r="S33" i="1"/>
  <c r="S31" i="1"/>
  <c r="S29" i="1"/>
  <c r="S27" i="1"/>
  <c r="S25" i="1"/>
  <c r="S23" i="1"/>
  <c r="S21" i="1"/>
  <c r="S19" i="1"/>
  <c r="S17" i="1"/>
  <c r="S15" i="1"/>
  <c r="S13" i="1"/>
  <c r="S11" i="1"/>
  <c r="C6" i="2"/>
  <c r="E6" i="2" s="1"/>
  <c r="S106" i="1"/>
  <c r="S104" i="1"/>
  <c r="S102" i="1"/>
  <c r="S100" i="1"/>
  <c r="S98" i="1"/>
  <c r="S96" i="1"/>
  <c r="S94" i="1"/>
  <c r="S92" i="1"/>
  <c r="S90" i="1"/>
  <c r="S88" i="1"/>
  <c r="S86" i="1"/>
  <c r="S84" i="1"/>
  <c r="S82" i="1"/>
  <c r="S80" i="1"/>
  <c r="S78" i="1"/>
  <c r="S76" i="1"/>
  <c r="S74" i="1"/>
  <c r="S72" i="1"/>
  <c r="S70" i="1"/>
  <c r="S68" i="1"/>
  <c r="S66" i="1"/>
  <c r="S64" i="1"/>
  <c r="S62" i="1"/>
  <c r="S60" i="1"/>
  <c r="S58" i="1"/>
  <c r="S56" i="1"/>
  <c r="S54" i="1"/>
  <c r="S52" i="1"/>
  <c r="S50" i="1"/>
  <c r="S48" i="1"/>
  <c r="S46" i="1"/>
  <c r="S44" i="1"/>
  <c r="S42" i="1"/>
  <c r="S40" i="1"/>
  <c r="S38" i="1"/>
  <c r="S36" i="1"/>
  <c r="S34" i="1"/>
  <c r="S32" i="1"/>
  <c r="S30" i="1"/>
  <c r="S28" i="1"/>
  <c r="S26" i="1"/>
  <c r="S24" i="1"/>
  <c r="S22" i="1"/>
  <c r="S20" i="1"/>
  <c r="S18" i="1"/>
  <c r="S16" i="1"/>
  <c r="S14" i="1"/>
  <c r="S12" i="1"/>
  <c r="S10" i="1"/>
  <c r="S118" i="1"/>
  <c r="S110" i="1"/>
  <c r="S117" i="1"/>
  <c r="S113" i="1"/>
  <c r="S109" i="1"/>
  <c r="S116" i="1"/>
  <c r="S115" i="1"/>
  <c r="S112" i="1"/>
  <c r="S111" i="1"/>
  <c r="S128" i="1"/>
  <c r="S129" i="1"/>
  <c r="C8" i="2" l="1"/>
  <c r="E8" i="2"/>
  <c r="G6" i="2"/>
  <c r="G8" i="2" l="1"/>
  <c r="E10" i="2"/>
</calcChain>
</file>

<file path=xl/sharedStrings.xml><?xml version="1.0" encoding="utf-8"?>
<sst xmlns="http://schemas.openxmlformats.org/spreadsheetml/2006/main" count="809" uniqueCount="427">
  <si>
    <t>ประกาศ องค์การบริหารส่วนตำบลโรงเข้</t>
  </si>
  <si>
    <t>เรื่อง  บัญชีรายชื่อผู้มีสิทธิรับเงินเบี้ยยังชีพคนพิการขององค์การบริหารส่วนตำบลโรงเข้</t>
  </si>
  <si>
    <t>ประจำปีงบประมาณ พ.ศ. 2564</t>
  </si>
  <si>
    <t>อำเภอบ้านลาด  จังหวัดเพชรบุรี</t>
  </si>
  <si>
    <t>รายเดิม</t>
  </si>
  <si>
    <t>ลำดับ</t>
  </si>
  <si>
    <t>ชื่อ - นามสกุล</t>
  </si>
  <si>
    <t>บ้านเลขที่</t>
  </si>
  <si>
    <t>หมู่ที่</t>
  </si>
  <si>
    <t>ตำบล</t>
  </si>
  <si>
    <t>วันเกิด</t>
  </si>
  <si>
    <t>อายุ</t>
  </si>
  <si>
    <t>ยอดเงิน</t>
  </si>
  <si>
    <t>หมายเหตุ</t>
  </si>
  <si>
    <t>นาย</t>
  </si>
  <si>
    <t>กฤษดา</t>
  </si>
  <si>
    <t>อยู่ยืน</t>
  </si>
  <si>
    <t>66</t>
  </si>
  <si>
    <t>1</t>
  </si>
  <si>
    <t>ลาดโพธิ์</t>
  </si>
  <si>
    <t>02/10/2515</t>
  </si>
  <si>
    <t>48</t>
  </si>
  <si>
    <t>เจิ่น</t>
  </si>
  <si>
    <t>ทองชม</t>
  </si>
  <si>
    <t>40</t>
  </si>
  <si>
    <t>โรงเข้</t>
  </si>
  <si>
    <t>01/01/2490</t>
  </si>
  <si>
    <t>ชม</t>
  </si>
  <si>
    <t>หอมฟุ้ง</t>
  </si>
  <si>
    <t>23</t>
  </si>
  <si>
    <t>สะพานไกร</t>
  </si>
  <si>
    <t>01/08/2485</t>
  </si>
  <si>
    <t>78</t>
  </si>
  <si>
    <t>นาง</t>
  </si>
  <si>
    <t>เชิญ</t>
  </si>
  <si>
    <t>นุชประคอง</t>
  </si>
  <si>
    <t>9</t>
  </si>
  <si>
    <t>01/01/2482</t>
  </si>
  <si>
    <t>นางสาว</t>
  </si>
  <si>
    <t>ทัศนีย์</t>
  </si>
  <si>
    <t>สังวรณ์</t>
  </si>
  <si>
    <t>36</t>
  </si>
  <si>
    <t>12/08/2503</t>
  </si>
  <si>
    <t>60</t>
  </si>
  <si>
    <t>ทิน</t>
  </si>
  <si>
    <t>มิตรจิต</t>
  </si>
  <si>
    <t>01/01/2489</t>
  </si>
  <si>
    <t>เด็กชาย</t>
  </si>
  <si>
    <t>ธนธรณ์</t>
  </si>
  <si>
    <t>สมพงษ์</t>
  </si>
  <si>
    <t>87/1</t>
  </si>
  <si>
    <t>04/03/2562</t>
  </si>
  <si>
    <t>2</t>
  </si>
  <si>
    <t>นิรุตร์</t>
  </si>
  <si>
    <t>รูปสวย</t>
  </si>
  <si>
    <t>10</t>
  </si>
  <si>
    <t>10/09/2520</t>
  </si>
  <si>
    <t>44</t>
  </si>
  <si>
    <t>บุญช่วย</t>
  </si>
  <si>
    <t>อ่วมแสง</t>
  </si>
  <si>
    <t>80</t>
  </si>
  <si>
    <t>16/12/2502</t>
  </si>
  <si>
    <t>บุญมั่น</t>
  </si>
  <si>
    <t>เครือวัล</t>
  </si>
  <si>
    <t>38</t>
  </si>
  <si>
    <t>08/07/2500</t>
  </si>
  <si>
    <t>63</t>
  </si>
  <si>
    <t>บุญลือ</t>
  </si>
  <si>
    <t>พุ่มพวง</t>
  </si>
  <si>
    <t>53</t>
  </si>
  <si>
    <t>15/05/2507</t>
  </si>
  <si>
    <t>ประยงค์</t>
  </si>
  <si>
    <t>คุ้มครอง</t>
  </si>
  <si>
    <t>51</t>
  </si>
  <si>
    <t>13/06/2515</t>
  </si>
  <si>
    <t>ป๊อก</t>
  </si>
  <si>
    <t>ใจอาด</t>
  </si>
  <si>
    <t>11/3</t>
  </si>
  <si>
    <t>01/01/2504</t>
  </si>
  <si>
    <t>ปิ่น</t>
  </si>
  <si>
    <t>สระเขียว</t>
  </si>
  <si>
    <t>46</t>
  </si>
  <si>
    <t>24/03/2507</t>
  </si>
  <si>
    <t xml:space="preserve">พเยาว์  </t>
  </si>
  <si>
    <t>บัวคลี่</t>
  </si>
  <si>
    <t>22</t>
  </si>
  <si>
    <t>01/01/2497</t>
  </si>
  <si>
    <t>พิบูล</t>
  </si>
  <si>
    <t>แย้มเทศ</t>
  </si>
  <si>
    <t>41</t>
  </si>
  <si>
    <t>29/07/2524</t>
  </si>
  <si>
    <t>มนัส</t>
  </si>
  <si>
    <t>พินิจภารการณ์</t>
  </si>
  <si>
    <t>43</t>
  </si>
  <si>
    <t>01/01/2496</t>
  </si>
  <si>
    <t>มานพ</t>
  </si>
  <si>
    <t>ชูเหม</t>
  </si>
  <si>
    <t>32</t>
  </si>
  <si>
    <t>21/06/2496</t>
  </si>
  <si>
    <t>แมว</t>
  </si>
  <si>
    <t>16</t>
  </si>
  <si>
    <t>01/01/2471</t>
  </si>
  <si>
    <t>ยุพา</t>
  </si>
  <si>
    <t>เนียมสี</t>
  </si>
  <si>
    <t>8</t>
  </si>
  <si>
    <t>รพีพงษ์</t>
  </si>
  <si>
    <t>ชูเชิด</t>
  </si>
  <si>
    <t>59</t>
  </si>
  <si>
    <t>29/09/2555</t>
  </si>
  <si>
    <t>ฤทธิชัย</t>
  </si>
  <si>
    <t>กล่ำทอง</t>
  </si>
  <si>
    <t>12/1</t>
  </si>
  <si>
    <t>18/10/2538</t>
  </si>
  <si>
    <t>ลิบ</t>
  </si>
  <si>
    <t>69</t>
  </si>
  <si>
    <t>09/02/2480</t>
  </si>
  <si>
    <t>วารินทร์</t>
  </si>
  <si>
    <t>11/06/2489</t>
  </si>
  <si>
    <t>วิชวน</t>
  </si>
  <si>
    <t>นวลละออง</t>
  </si>
  <si>
    <t>4</t>
  </si>
  <si>
    <t>07/10/2507</t>
  </si>
  <si>
    <t>56</t>
  </si>
  <si>
    <t>วุฒิพงษ์</t>
  </si>
  <si>
    <t>นวมมา</t>
  </si>
  <si>
    <t>89</t>
  </si>
  <si>
    <t>13/11/2529</t>
  </si>
  <si>
    <t>34</t>
  </si>
  <si>
    <t>ไว</t>
  </si>
  <si>
    <t>พ่วงพันสี</t>
  </si>
  <si>
    <t>01/01/2492</t>
  </si>
  <si>
    <t>71</t>
  </si>
  <si>
    <t>สอาด</t>
  </si>
  <si>
    <t>ใจบุญ</t>
  </si>
  <si>
    <t>61/2</t>
  </si>
  <si>
    <t>23/02/2510</t>
  </si>
  <si>
    <t>54</t>
  </si>
  <si>
    <t>ด.ต.</t>
  </si>
  <si>
    <t>สิงทอง</t>
  </si>
  <si>
    <t>ทองศรี</t>
  </si>
  <si>
    <t>18/2</t>
  </si>
  <si>
    <t>18/09/2512</t>
  </si>
  <si>
    <t>สิน</t>
  </si>
  <si>
    <t>รำทะแย</t>
  </si>
  <si>
    <t>08/12/2491</t>
  </si>
  <si>
    <t>อนัน</t>
  </si>
  <si>
    <t>นิ่มนวล</t>
  </si>
  <si>
    <t>20/11/2504</t>
  </si>
  <si>
    <t xml:space="preserve">เกรียงไกร  </t>
  </si>
  <si>
    <t>บุตรอากาศ</t>
  </si>
  <si>
    <t>1/3</t>
  </si>
  <si>
    <t>24/08/2524</t>
  </si>
  <si>
    <t>ไกร</t>
  </si>
  <si>
    <t>วงศ์วาน</t>
  </si>
  <si>
    <t>84</t>
  </si>
  <si>
    <t>03/02/2470</t>
  </si>
  <si>
    <t>93</t>
  </si>
  <si>
    <t>จ่วน</t>
  </si>
  <si>
    <t>ช่อทิพฤกษ์</t>
  </si>
  <si>
    <t>16/08/2502</t>
  </si>
  <si>
    <t>จีรยา</t>
  </si>
  <si>
    <t>นวลจันทร์</t>
  </si>
  <si>
    <t>02/02/2536</t>
  </si>
  <si>
    <t>ชิด</t>
  </si>
  <si>
    <t>ปล้องทอง</t>
  </si>
  <si>
    <t>100</t>
  </si>
  <si>
    <t>25/02/2507</t>
  </si>
  <si>
    <t>เชียร</t>
  </si>
  <si>
    <t>ชูเนียม</t>
  </si>
  <si>
    <t>14</t>
  </si>
  <si>
    <t>03/01/2478</t>
  </si>
  <si>
    <t>ณรงค์</t>
  </si>
  <si>
    <t>มิตรจิตร</t>
  </si>
  <si>
    <t>24</t>
  </si>
  <si>
    <t>13/03/2522</t>
  </si>
  <si>
    <t>ถม</t>
  </si>
  <si>
    <t>ปลอดโปร่ง</t>
  </si>
  <si>
    <t>26</t>
  </si>
  <si>
    <t>29/01/2492</t>
  </si>
  <si>
    <t>ธนชัย</t>
  </si>
  <si>
    <t>สุขโข</t>
  </si>
  <si>
    <t>25/02/2524</t>
  </si>
  <si>
    <t>เนี่ยม</t>
  </si>
  <si>
    <t>นุชนารถ</t>
  </si>
  <si>
    <t>108</t>
  </si>
  <si>
    <t>บุญมาก</t>
  </si>
  <si>
    <t>ประทุมเทือง</t>
  </si>
  <si>
    <t>05/10/2512</t>
  </si>
  <si>
    <t>บุญแย้ม</t>
  </si>
  <si>
    <t>ทิมศรี</t>
  </si>
  <si>
    <t>82/1</t>
  </si>
  <si>
    <t>28/02/2500</t>
  </si>
  <si>
    <t>บุญเรือน</t>
  </si>
  <si>
    <t>คร่ำคล้าย</t>
  </si>
  <si>
    <t>75/1</t>
  </si>
  <si>
    <t>19/08/2507</t>
  </si>
  <si>
    <t>บุญฤทธิ์</t>
  </si>
  <si>
    <t>ทับทิม</t>
  </si>
  <si>
    <t>16/06/2553</t>
  </si>
  <si>
    <t>ใบ</t>
  </si>
  <si>
    <t>77</t>
  </si>
  <si>
    <t>01/01/2480</t>
  </si>
  <si>
    <t>พิน</t>
  </si>
  <si>
    <t>คุ้มภัย</t>
  </si>
  <si>
    <t>02/07/2507</t>
  </si>
  <si>
    <t>เพชร</t>
  </si>
  <si>
    <t>สังข์สี</t>
  </si>
  <si>
    <t>122</t>
  </si>
  <si>
    <t>01/01/2477</t>
  </si>
  <si>
    <t>เพลิน</t>
  </si>
  <si>
    <t>สะค้าน</t>
  </si>
  <si>
    <t>17</t>
  </si>
  <si>
    <t>01/01/2479</t>
  </si>
  <si>
    <t>เพี้ยน</t>
  </si>
  <si>
    <t>มะลิลา</t>
  </si>
  <si>
    <t>มลเฑียร</t>
  </si>
  <si>
    <t>หนูทวน</t>
  </si>
  <si>
    <t>31/2</t>
  </si>
  <si>
    <t>รัชนู</t>
  </si>
  <si>
    <t>โต๊ะทอง</t>
  </si>
  <si>
    <t>88</t>
  </si>
  <si>
    <t>15/08/2502</t>
  </si>
  <si>
    <t>ล้อม</t>
  </si>
  <si>
    <t>แสงบัวขาว</t>
  </si>
  <si>
    <t>18/05/2491</t>
  </si>
  <si>
    <t>วีรวัชร์</t>
  </si>
  <si>
    <t>บุตรเพชร</t>
  </si>
  <si>
    <t>13/2</t>
  </si>
  <si>
    <t>23/03/2539</t>
  </si>
  <si>
    <t>สมพล</t>
  </si>
  <si>
    <t>กำจัด</t>
  </si>
  <si>
    <t>15/12/2500</t>
  </si>
  <si>
    <t>สรินธร</t>
  </si>
  <si>
    <t>พุ่มย้อย</t>
  </si>
  <si>
    <t>127</t>
  </si>
  <si>
    <t>08/10/2514</t>
  </si>
  <si>
    <t>สำรวย</t>
  </si>
  <si>
    <t>หอมกรุ่น</t>
  </si>
  <si>
    <t>9/3</t>
  </si>
  <si>
    <t>23/03/2501</t>
  </si>
  <si>
    <t>เสนาะ</t>
  </si>
  <si>
    <t>ลบถม</t>
  </si>
  <si>
    <t>30/04/2505</t>
  </si>
  <si>
    <t>เสริม</t>
  </si>
  <si>
    <t>เหนิม</t>
  </si>
  <si>
    <t>01/01/2485</t>
  </si>
  <si>
    <t>เด็กหญิง</t>
  </si>
  <si>
    <t>อรญา</t>
  </si>
  <si>
    <t>อินทร์พราหมณ์</t>
  </si>
  <si>
    <t>22/04/2547</t>
  </si>
  <si>
    <t>ด.ช.</t>
  </si>
  <si>
    <t>อัฐยานนท์</t>
  </si>
  <si>
    <t>ชุ่มชื่น</t>
  </si>
  <si>
    <t>114</t>
  </si>
  <si>
    <t>27/03/2550</t>
  </si>
  <si>
    <t>เกษร</t>
  </si>
  <si>
    <t>ศรีสำอางค์</t>
  </si>
  <si>
    <t>3</t>
  </si>
  <si>
    <t>15/10/2489</t>
  </si>
  <si>
    <t>จอง</t>
  </si>
  <si>
    <t>นาคเงิน</t>
  </si>
  <si>
    <t>20</t>
  </si>
  <si>
    <t>02/02/2500</t>
  </si>
  <si>
    <t>เจือน</t>
  </si>
  <si>
    <t>แก้วเนตร</t>
  </si>
  <si>
    <t>91</t>
  </si>
  <si>
    <t>ต้องตา</t>
  </si>
  <si>
    <t>สีแตง</t>
  </si>
  <si>
    <t>24/4</t>
  </si>
  <si>
    <t>16/06/2551</t>
  </si>
  <si>
    <t>ถาวร</t>
  </si>
  <si>
    <t>เชยหอม</t>
  </si>
  <si>
    <t>28/1</t>
  </si>
  <si>
    <t>11/04/2504</t>
  </si>
  <si>
    <t>นิน</t>
  </si>
  <si>
    <t>เกตุวิสุทธิ์</t>
  </si>
  <si>
    <t>6</t>
  </si>
  <si>
    <t>01/01/2484</t>
  </si>
  <si>
    <t>ประศาสตร์</t>
  </si>
  <si>
    <t>น้อยอินทร์</t>
  </si>
  <si>
    <t>97</t>
  </si>
  <si>
    <t>28/01/2502</t>
  </si>
  <si>
    <t>ประเสริฐ</t>
  </si>
  <si>
    <t>เทศยิ้ม</t>
  </si>
  <si>
    <t>39</t>
  </si>
  <si>
    <t>เยิ้ม</t>
  </si>
  <si>
    <t>พันธุ์กล่อม</t>
  </si>
  <si>
    <t>19</t>
  </si>
  <si>
    <t>01/01/2481</t>
  </si>
  <si>
    <t>วัน</t>
  </si>
  <si>
    <t>03/02/2478</t>
  </si>
  <si>
    <t>วันนา</t>
  </si>
  <si>
    <t>กลิ่นเนตร</t>
  </si>
  <si>
    <t>21/03/2507</t>
  </si>
  <si>
    <t>วันเพ็ญ</t>
  </si>
  <si>
    <t>ดีกลั่น</t>
  </si>
  <si>
    <t>26/11/2528</t>
  </si>
  <si>
    <t>35</t>
  </si>
  <si>
    <t>วัลย์</t>
  </si>
  <si>
    <t>ภูมิแสนโคตร</t>
  </si>
  <si>
    <t>99</t>
  </si>
  <si>
    <t>12/12/2510</t>
  </si>
  <si>
    <t>วินัย</t>
  </si>
  <si>
    <t>แสนสุริวงค์</t>
  </si>
  <si>
    <t>18</t>
  </si>
  <si>
    <t>14/09/2523</t>
  </si>
  <si>
    <t>ศิริพงษ์</t>
  </si>
  <si>
    <t>11/10/2514</t>
  </si>
  <si>
    <t>ศิลา</t>
  </si>
  <si>
    <t>เกตุสุวรรณ์</t>
  </si>
  <si>
    <t>10/1</t>
  </si>
  <si>
    <t>17/01/2526</t>
  </si>
  <si>
    <t>กิตติโชค</t>
  </si>
  <si>
    <t>แย้มถนอม</t>
  </si>
  <si>
    <t>ชีพ</t>
  </si>
  <si>
    <t>สว่างแสง</t>
  </si>
  <si>
    <t>08/04/2495</t>
  </si>
  <si>
    <t>ผวน</t>
  </si>
  <si>
    <t>สีกระเชน</t>
  </si>
  <si>
    <t>15/1</t>
  </si>
  <si>
    <t>01/01/2493</t>
  </si>
  <si>
    <t>70</t>
  </si>
  <si>
    <t>มานัส</t>
  </si>
  <si>
    <t>เมืองสมบัติ</t>
  </si>
  <si>
    <t xml:space="preserve">22/1 </t>
  </si>
  <si>
    <t>01/08/2498</t>
  </si>
  <si>
    <t>รัตนา</t>
  </si>
  <si>
    <t>พูลเนตร์</t>
  </si>
  <si>
    <t>20/07/2525</t>
  </si>
  <si>
    <t xml:space="preserve">ละมัย </t>
  </si>
  <si>
    <t>ม่วงสวาสดิ์</t>
  </si>
  <si>
    <t>22/1</t>
  </si>
  <si>
    <t>25/01/2508</t>
  </si>
  <si>
    <t>ลาภ</t>
  </si>
  <si>
    <t>พันธ์ประดิษฐ์</t>
  </si>
  <si>
    <t>01/01/2487</t>
  </si>
  <si>
    <t>วุฒิกร</t>
  </si>
  <si>
    <t>แก้วแดง</t>
  </si>
  <si>
    <t>18/01/2561</t>
  </si>
  <si>
    <t>สมจิตต์</t>
  </si>
  <si>
    <t>รวยเงิน</t>
  </si>
  <si>
    <t>29</t>
  </si>
  <si>
    <t>สมโภชน์</t>
  </si>
  <si>
    <t>26/08/2524</t>
  </si>
  <si>
    <t>สังวอน</t>
  </si>
  <si>
    <t>ชูศรี</t>
  </si>
  <si>
    <t>18/03/2505</t>
  </si>
  <si>
    <t>อยู่</t>
  </si>
  <si>
    <t>ประจันทร์</t>
  </si>
  <si>
    <t>03/11/2475</t>
  </si>
  <si>
    <t>ณัฐดนัย</t>
  </si>
  <si>
    <t>อินทรพราหมณ์</t>
  </si>
  <si>
    <t>31</t>
  </si>
  <si>
    <t>5</t>
  </si>
  <si>
    <t>22/06/2552</t>
  </si>
  <si>
    <t>ทองย้อย</t>
  </si>
  <si>
    <t>พันธุ์น้อย</t>
  </si>
  <si>
    <t>นันทวัน</t>
  </si>
  <si>
    <t>อารีเพื่อน</t>
  </si>
  <si>
    <t>17/08/2518</t>
  </si>
  <si>
    <t>พรพิพัฒน์</t>
  </si>
  <si>
    <t>นามปักษา</t>
  </si>
  <si>
    <t>28/10/2545</t>
  </si>
  <si>
    <t>ระเบียบ</t>
  </si>
  <si>
    <t>แก้วน้อย</t>
  </si>
  <si>
    <t>25/06/2507</t>
  </si>
  <si>
    <t>สมใจ</t>
  </si>
  <si>
    <t>ภู่ทอง</t>
  </si>
  <si>
    <t>เสาร์</t>
  </si>
  <si>
    <t>พันธ์เพิ่ม</t>
  </si>
  <si>
    <t>30/2</t>
  </si>
  <si>
    <t>12/08/2487</t>
  </si>
  <si>
    <t>หรุ่ม</t>
  </si>
  <si>
    <t>พุกบุตร</t>
  </si>
  <si>
    <t>01/01/2478</t>
  </si>
  <si>
    <t>รายใหม่</t>
  </si>
  <si>
    <t>ปฏิคม</t>
  </si>
  <si>
    <t>เผือกกุญชร</t>
  </si>
  <si>
    <t>18/1</t>
  </si>
  <si>
    <t>17/03/2531</t>
  </si>
  <si>
    <t>วลีรัตน์</t>
  </si>
  <si>
    <t>วงศ์สุริยานนท์</t>
  </si>
  <si>
    <t>75</t>
  </si>
  <si>
    <t>29/07/2530</t>
  </si>
  <si>
    <t>เชื้อ</t>
  </si>
  <si>
    <t>คงสุด</t>
  </si>
  <si>
    <t>118/1</t>
  </si>
  <si>
    <t>24/10/2481</t>
  </si>
  <si>
    <t>ณัฐณิชา</t>
  </si>
  <si>
    <t>พูลพิพัฒน์</t>
  </si>
  <si>
    <t>19/02/2553</t>
  </si>
  <si>
    <t>ประหยัด</t>
  </si>
  <si>
    <t>07/09/2517</t>
  </si>
  <si>
    <t>เยื้อง</t>
  </si>
  <si>
    <t>สน</t>
  </si>
  <si>
    <t>พูลพิพัทร</t>
  </si>
  <si>
    <t>อร่าม</t>
  </si>
  <si>
    <t>ไทยเจริญ</t>
  </si>
  <si>
    <t>09/05/2488</t>
  </si>
  <si>
    <t>อินทร์</t>
  </si>
  <si>
    <t>แก้วเทศ</t>
  </si>
  <si>
    <t>01/01/2474</t>
  </si>
  <si>
    <t>ม่วย</t>
  </si>
  <si>
    <t>ศรีเมือง</t>
  </si>
  <si>
    <t>จำนวนผู้มีสิทธิรับเงินเบี้ยยังชีพคนพิการรายเดิม</t>
  </si>
  <si>
    <t>คน</t>
  </si>
  <si>
    <t>จำนวนผู้มีสิทธิรับเงินเบี้ยยังชีพคนพิการรายใหม่</t>
  </si>
  <si>
    <t>จำนวนผู้มีสิทธิรับเงินเบี้ยยังชีพคนพิการทั้งสิ้น</t>
  </si>
  <si>
    <t xml:space="preserve">                  (นายไพฑูรย์   สีรุ้ง)</t>
  </si>
  <si>
    <t>ตำแหน่ง  นายกองค์การบริหารส่วนตำบลโรงเข้</t>
  </si>
  <si>
    <t>(ลงชื่อ)............................................................................</t>
  </si>
  <si>
    <t>ประกาศ  ณ  วันที่   30   กันยายน   2563</t>
  </si>
  <si>
    <t>ช่วงอายุแรกเกิดถึง  18  ปี</t>
  </si>
  <si>
    <t>ช่วงอายุมากกว่า   18  ปีขึ้นไป</t>
  </si>
  <si>
    <t>รวม</t>
  </si>
  <si>
    <t>งานพัฒนาชุมชน สำนักงานปลัด  องค์การบริหารส่วนตำบลโรงเข้  อำเภอบ้านลาด  จังหวัดเพชรบุรี</t>
  </si>
  <si>
    <t xml:space="preserve">สรุปจำนวนผู้พิการที่ได้รับเบี้ยยังชีพแบ่งตามช่วงอายุ และตรวจสอบการจ่ายเงิน </t>
  </si>
  <si>
    <t>เกณฑ์การจ่ายเบี้ยยังชีพ
ตามช่วงอายุ (บาท/คน/เดือน)</t>
  </si>
  <si>
    <t>เป็นเงิน (บาท)</t>
  </si>
  <si>
    <t>บาท</t>
  </si>
  <si>
    <t>ช่วงอายุ</t>
  </si>
  <si>
    <t>จำนวนคน</t>
  </si>
  <si>
    <t>ประจำเดือน ตุลาคม  2563</t>
  </si>
  <si>
    <t>เก่า</t>
  </si>
  <si>
    <t>สำหรับใส่ตามปีงบประมาณ</t>
  </si>
  <si>
    <t xml:space="preserve">วัน-เดือน-ปีเกิด
</t>
  </si>
  <si>
    <t>แปลงเป็น ค.ศ.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</si>
</sst>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[$-F800]dddd\,\ mmmm\ dd\,\ yyyy"/>
  </numFmts>
  <fonts count="19">
    <font>
      <sz val="10"/>
      <name val="Arial"/>
    </font>
    <font>
      <sz val="10"/>
      <name val="Arial"/>
      <family val="2"/>
    </font>
    <font>
      <sz val="9"/>
      <color indexed="8"/>
      <name val="SansSerif"/>
    </font>
    <font>
      <b/>
      <sz val="16"/>
      <color indexed="8"/>
      <name val="TH SarabunPSK"/>
      <family val="2"/>
    </font>
    <font>
      <b/>
      <sz val="18"/>
      <color indexed="8"/>
      <name val="TH SarabunPSK"/>
      <family val="2"/>
    </font>
    <font>
      <sz val="16"/>
      <color indexed="8"/>
      <name val="TH SarabunPSK"/>
      <family val="2"/>
    </font>
    <font>
      <sz val="16"/>
      <color indexed="8"/>
      <name val="SansSerif"/>
    </font>
    <font>
      <sz val="16"/>
      <name val="Arial"/>
      <family val="2"/>
    </font>
    <font>
      <b/>
      <u/>
      <sz val="16"/>
      <color indexed="8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u/>
      <sz val="16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3" fontId="5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3" fontId="3" fillId="0" borderId="0" xfId="0" applyNumberFormat="1" applyFont="1" applyBorder="1" applyAlignment="1">
      <alignment horizontal="center" vertical="top" wrapText="1"/>
    </xf>
    <xf numFmtId="3" fontId="8" fillId="0" borderId="0" xfId="0" applyNumberFormat="1" applyFont="1" applyBorder="1" applyAlignment="1">
      <alignment horizontal="center" vertical="top" wrapText="1"/>
    </xf>
    <xf numFmtId="0" fontId="9" fillId="0" borderId="0" xfId="0" applyFont="1"/>
    <xf numFmtId="0" fontId="5" fillId="0" borderId="1" xfId="0" applyNumberFormat="1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3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3" fontId="13" fillId="0" borderId="1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0" fontId="7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0" fillId="0" borderId="4" xfId="0" applyBorder="1"/>
    <xf numFmtId="0" fontId="10" fillId="0" borderId="3" xfId="0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left" vertical="top" wrapText="1"/>
    </xf>
    <xf numFmtId="14" fontId="14" fillId="2" borderId="1" xfId="0" applyNumberFormat="1" applyFont="1" applyFill="1" applyBorder="1" applyAlignment="1">
      <alignment horizontal="center"/>
    </xf>
    <xf numFmtId="14" fontId="15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7" fillId="0" borderId="9" xfId="0" applyFont="1" applyFill="1" applyBorder="1" applyAlignment="1">
      <alignment horizontal="center" vertical="center" wrapText="1"/>
    </xf>
    <xf numFmtId="3" fontId="17" fillId="0" borderId="9" xfId="0" applyNumberFormat="1" applyFont="1" applyFill="1" applyBorder="1" applyAlignment="1">
      <alignment horizontal="center" vertical="center" wrapText="1"/>
    </xf>
    <xf numFmtId="188" fontId="13" fillId="0" borderId="1" xfId="1" quotePrefix="1" applyNumberFormat="1" applyFont="1" applyFill="1" applyBorder="1" applyAlignment="1">
      <alignment horizontal="center" vertical="center"/>
    </xf>
    <xf numFmtId="14" fontId="13" fillId="0" borderId="1" xfId="1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1" xfId="0" applyNumberFormat="1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0" fillId="3" borderId="0" xfId="0" applyFill="1"/>
    <xf numFmtId="188" fontId="13" fillId="3" borderId="1" xfId="1" quotePrefix="1" applyNumberFormat="1" applyFont="1" applyFill="1" applyBorder="1" applyAlignment="1">
      <alignment horizontal="center" vertical="center"/>
    </xf>
    <xf numFmtId="14" fontId="13" fillId="3" borderId="1" xfId="1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horizontal="left" vertical="top" wrapText="1"/>
    </xf>
    <xf numFmtId="0" fontId="18" fillId="3" borderId="3" xfId="0" applyFont="1" applyFill="1" applyBorder="1" applyAlignment="1">
      <alignment horizontal="left" vertical="top" wrapText="1"/>
    </xf>
    <xf numFmtId="0" fontId="18" fillId="3" borderId="4" xfId="0" applyFont="1" applyFill="1" applyBorder="1" applyAlignment="1">
      <alignment horizontal="left" vertical="top" wrapText="1"/>
    </xf>
    <xf numFmtId="0" fontId="0" fillId="3" borderId="0" xfId="0" applyFill="1" applyAlignment="1">
      <alignment horizontal="center"/>
    </xf>
    <xf numFmtId="3" fontId="18" fillId="3" borderId="1" xfId="0" applyNumberFormat="1" applyFont="1" applyFill="1" applyBorder="1" applyAlignment="1">
      <alignment horizontal="center" vertical="top" wrapText="1"/>
    </xf>
    <xf numFmtId="0" fontId="0" fillId="3" borderId="1" xfId="0" applyFill="1" applyBorder="1"/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428625</xdr:colOff>
      <xdr:row>1</xdr:row>
      <xdr:rowOff>0</xdr:rowOff>
    </xdr:from>
    <xdr:to>
      <xdr:col>7</xdr:col>
      <xdr:colOff>295275</xdr:colOff>
      <xdr:row>2</xdr:row>
      <xdr:rowOff>0</xdr:rowOff>
    </xdr:to>
    <xdr:pic>
      <xdr:nvPicPr>
        <xdr:cNvPr id="10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247650"/>
          <a:ext cx="10096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7" sqref="C7"/>
    </sheetView>
  </sheetViews>
  <sheetFormatPr defaultRowHeight="12.75"/>
  <cols>
    <col min="1" max="1" width="12.140625" customWidth="1"/>
    <col min="2" max="2" width="27.5703125" customWidth="1"/>
    <col min="4" max="4" width="33.28515625" customWidth="1"/>
    <col min="5" max="5" width="12.28515625" customWidth="1"/>
    <col min="6" max="6" width="4.7109375" customWidth="1"/>
    <col min="7" max="7" width="27.85546875" customWidth="1"/>
  </cols>
  <sheetData>
    <row r="1" spans="1:8" ht="26.25">
      <c r="A1" s="71" t="s">
        <v>416</v>
      </c>
      <c r="B1" s="71"/>
      <c r="C1" s="71"/>
      <c r="D1" s="71"/>
      <c r="E1" s="71"/>
      <c r="F1" s="71"/>
      <c r="G1" s="71"/>
      <c r="H1" s="71"/>
    </row>
    <row r="2" spans="1:8" ht="26.25">
      <c r="A2" s="71" t="s">
        <v>422</v>
      </c>
      <c r="B2" s="71"/>
      <c r="C2" s="71"/>
      <c r="D2" s="71"/>
      <c r="E2" s="71"/>
      <c r="F2" s="71"/>
      <c r="G2" s="71"/>
      <c r="H2" s="71"/>
    </row>
    <row r="3" spans="1:8" ht="26.25">
      <c r="A3" s="71" t="s">
        <v>415</v>
      </c>
      <c r="B3" s="71"/>
      <c r="C3" s="71"/>
      <c r="D3" s="71"/>
      <c r="E3" s="71"/>
      <c r="F3" s="71"/>
      <c r="G3" s="71"/>
      <c r="H3" s="71"/>
    </row>
    <row r="4" spans="1:8" ht="18" customHeight="1"/>
    <row r="5" spans="1:8" ht="78.75">
      <c r="B5" s="22" t="s">
        <v>420</v>
      </c>
      <c r="C5" s="22" t="s">
        <v>421</v>
      </c>
      <c r="D5" s="22" t="s">
        <v>417</v>
      </c>
      <c r="E5" s="23" t="s">
        <v>418</v>
      </c>
      <c r="F5" s="41"/>
      <c r="G5" s="24"/>
    </row>
    <row r="6" spans="1:8" ht="21">
      <c r="B6" s="32" t="s">
        <v>412</v>
      </c>
      <c r="C6" s="38">
        <f ca="1">COUNTIF(พิการตุลาคม63!P9:P118,"A")</f>
        <v>9</v>
      </c>
      <c r="D6" s="34">
        <v>1000</v>
      </c>
      <c r="E6" s="35">
        <f ca="1">C6*D6</f>
        <v>9000</v>
      </c>
      <c r="F6" s="42" t="s">
        <v>419</v>
      </c>
      <c r="G6" s="36" t="str">
        <f ca="1">"("&amp;BAHTTEXT(E6)&amp;")"</f>
        <v>(เก้าพันบาทถ้วน)</v>
      </c>
    </row>
    <row r="7" spans="1:8" ht="21">
      <c r="B7" s="32" t="s">
        <v>413</v>
      </c>
      <c r="C7" s="38">
        <f ca="1">COUNTIF(พิการตุลาคม63!P9:P118,"b")</f>
        <v>99</v>
      </c>
      <c r="D7" s="34">
        <v>800</v>
      </c>
      <c r="E7" s="35">
        <f ca="1">C7*D7</f>
        <v>79200</v>
      </c>
      <c r="F7" s="42" t="s">
        <v>419</v>
      </c>
      <c r="G7" s="36" t="str">
        <f ca="1">"("&amp;BAHTTEXT(E7)&amp;")"</f>
        <v>(เจ็ดหมื่นเก้าพันสองร้อยบาทถ้วน)</v>
      </c>
    </row>
    <row r="8" spans="1:8" ht="21">
      <c r="B8" s="33" t="s">
        <v>414</v>
      </c>
      <c r="C8" s="34">
        <f ca="1">SUM(C6:C7)</f>
        <v>108</v>
      </c>
      <c r="D8" s="34"/>
      <c r="E8" s="35">
        <f ca="1">SUM(E6:E7)</f>
        <v>88200</v>
      </c>
      <c r="F8" s="42" t="s">
        <v>419</v>
      </c>
      <c r="G8" s="36" t="str">
        <f ca="1">"("&amp;BAHTTEXT(E8)&amp;")"</f>
        <v>(แปดหมื่นแปดพันสองร้อยบาทถ้วน)</v>
      </c>
    </row>
    <row r="9" spans="1:8" ht="21">
      <c r="B9" s="37"/>
      <c r="C9" s="37"/>
      <c r="D9" s="34"/>
      <c r="E9" s="35"/>
      <c r="F9" s="42"/>
      <c r="G9" s="36"/>
    </row>
    <row r="10" spans="1:8" ht="26.25">
      <c r="D10" s="25"/>
      <c r="E10" s="39" t="str">
        <f ca="1">"("&amp;BAHTTEXT(E8)&amp;")"</f>
        <v>(แปดหมื่นแปดพันสองร้อยบาทถ้วน)</v>
      </c>
      <c r="F10" s="26"/>
      <c r="G10" s="40"/>
    </row>
    <row r="11" spans="1:8" ht="26.25">
      <c r="D11" s="27"/>
      <c r="E11" s="28"/>
      <c r="F11" s="28"/>
      <c r="G11" s="29"/>
    </row>
    <row r="12" spans="1:8" ht="26.25">
      <c r="D12" s="30"/>
      <c r="E12" s="31"/>
      <c r="F12" s="31"/>
      <c r="G12" s="29"/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2"/>
  <sheetViews>
    <sheetView tabSelected="1" topLeftCell="A13" zoomScaleNormal="100" zoomScaleSheetLayoutView="100" workbookViewId="0">
      <selection activeCell="O15" sqref="O15"/>
    </sheetView>
  </sheetViews>
  <sheetFormatPr defaultRowHeight="12.75"/>
  <cols>
    <col min="1" max="1" width="5.85546875" customWidth="1"/>
    <col min="2" max="2" width="8.42578125" customWidth="1"/>
    <col min="3" max="3" width="9" customWidth="1"/>
    <col min="4" max="4" width="14.5703125" customWidth="1"/>
    <col min="5" max="5" width="8.85546875" customWidth="1"/>
    <col min="6" max="6" width="4.5703125" customWidth="1"/>
    <col min="7" max="7" width="3.7109375" customWidth="1"/>
    <col min="8" max="8" width="11.85546875" customWidth="1"/>
    <col min="9" max="9" width="1.5703125" hidden="1" customWidth="1"/>
    <col min="10" max="10" width="14.28515625" customWidth="1"/>
    <col min="11" max="11" width="6" customWidth="1"/>
    <col min="12" max="12" width="11.7109375" customWidth="1"/>
    <col min="13" max="13" width="9.7109375" customWidth="1"/>
    <col min="14" max="14" width="3.42578125" customWidth="1"/>
    <col min="16" max="16" width="4.28515625" customWidth="1"/>
    <col min="17" max="17" width="14.28515625" customWidth="1"/>
    <col min="18" max="18" width="15.5703125" customWidth="1"/>
  </cols>
  <sheetData>
    <row r="1" spans="1:20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Q1" s="44">
        <v>242431</v>
      </c>
      <c r="R1" s="45">
        <f>DATE(YEAR(Q1)-543,MONTH(Q1),DAY(Q1))</f>
        <v>44105</v>
      </c>
      <c r="S1" s="46" t="s">
        <v>424</v>
      </c>
    </row>
    <row r="2" spans="1:20" ht="95.1" customHeight="1">
      <c r="A2" s="1"/>
      <c r="B2" s="1"/>
      <c r="C2" s="1"/>
      <c r="D2" s="1"/>
      <c r="E2" s="1"/>
      <c r="F2" s="1"/>
      <c r="G2" s="80"/>
      <c r="H2" s="80"/>
      <c r="I2" s="1"/>
      <c r="J2" s="1"/>
      <c r="K2" s="1"/>
      <c r="L2" s="1"/>
      <c r="M2" s="1"/>
      <c r="N2" s="1"/>
    </row>
    <row r="3" spans="1:20" ht="24.95" customHeight="1">
      <c r="A3" s="81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1"/>
    </row>
    <row r="4" spans="1:20" ht="24.95" customHeight="1">
      <c r="A4" s="81" t="s">
        <v>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1"/>
    </row>
    <row r="5" spans="1:20" ht="24.95" customHeight="1">
      <c r="A5" s="81" t="s">
        <v>2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1"/>
    </row>
    <row r="6" spans="1:20" ht="24.95" customHeight="1">
      <c r="A6" s="81" t="s">
        <v>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1"/>
    </row>
    <row r="7" spans="1:20" ht="24.95" customHeight="1">
      <c r="A7" s="82" t="s">
        <v>4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1"/>
    </row>
    <row r="8" spans="1:20" ht="25.5" customHeight="1">
      <c r="A8" s="2" t="s">
        <v>5</v>
      </c>
      <c r="B8" s="79" t="s">
        <v>6</v>
      </c>
      <c r="C8" s="79"/>
      <c r="D8" s="83"/>
      <c r="E8" s="2" t="s">
        <v>7</v>
      </c>
      <c r="F8" s="79" t="s">
        <v>8</v>
      </c>
      <c r="G8" s="79"/>
      <c r="H8" s="79" t="s">
        <v>9</v>
      </c>
      <c r="I8" s="79"/>
      <c r="J8" s="2" t="s">
        <v>10</v>
      </c>
      <c r="K8" s="2" t="s">
        <v>11</v>
      </c>
      <c r="L8" s="2" t="s">
        <v>12</v>
      </c>
      <c r="M8" s="2" t="s">
        <v>13</v>
      </c>
      <c r="N8" s="1"/>
      <c r="Q8" s="47" t="s">
        <v>425</v>
      </c>
      <c r="R8" s="47" t="s">
        <v>426</v>
      </c>
      <c r="S8" s="48" t="s">
        <v>11</v>
      </c>
      <c r="T8" s="2"/>
    </row>
    <row r="9" spans="1:20" ht="20.100000000000001" customHeight="1">
      <c r="A9" s="3">
        <v>1</v>
      </c>
      <c r="B9" s="4" t="s">
        <v>14</v>
      </c>
      <c r="C9" s="5" t="s">
        <v>15</v>
      </c>
      <c r="D9" s="6" t="s">
        <v>16</v>
      </c>
      <c r="E9" s="3" t="s">
        <v>17</v>
      </c>
      <c r="F9" s="75" t="s">
        <v>18</v>
      </c>
      <c r="G9" s="75"/>
      <c r="H9" s="75" t="s">
        <v>19</v>
      </c>
      <c r="I9" s="75"/>
      <c r="J9" s="3" t="s">
        <v>20</v>
      </c>
      <c r="K9" s="20">
        <v>48</v>
      </c>
      <c r="L9" s="7">
        <v>800</v>
      </c>
      <c r="M9" s="8"/>
      <c r="N9" s="1"/>
      <c r="P9" t="str">
        <f>IF(K9&lt;18,"A","b")</f>
        <v>b</v>
      </c>
      <c r="Q9" s="49" t="str">
        <f>J9</f>
        <v>02/10/2515</v>
      </c>
      <c r="R9" s="50">
        <f>DATE(YEAR(Q9)-543,MONTH(Q9),DAY(Q9))</f>
        <v>26574</v>
      </c>
      <c r="S9" s="51">
        <f t="shared" ref="S9:S40" si="0">DATEDIF(R9,$R$1,"y")</f>
        <v>47</v>
      </c>
    </row>
    <row r="10" spans="1:20" ht="20.100000000000001" customHeight="1">
      <c r="A10" s="3">
        <v>2</v>
      </c>
      <c r="B10" s="4" t="s">
        <v>14</v>
      </c>
      <c r="C10" s="5" t="s">
        <v>22</v>
      </c>
      <c r="D10" s="6" t="s">
        <v>23</v>
      </c>
      <c r="E10" s="3" t="s">
        <v>24</v>
      </c>
      <c r="F10" s="75" t="s">
        <v>18</v>
      </c>
      <c r="G10" s="75"/>
      <c r="H10" s="75" t="s">
        <v>25</v>
      </c>
      <c r="I10" s="75"/>
      <c r="J10" s="3" t="s">
        <v>26</v>
      </c>
      <c r="K10" s="20">
        <v>73</v>
      </c>
      <c r="L10" s="7">
        <v>800</v>
      </c>
      <c r="M10" s="8"/>
      <c r="N10" s="1"/>
      <c r="P10" t="str">
        <f t="shared" ref="P10:P73" si="1">IF(K10&lt;18,"A","b")</f>
        <v>b</v>
      </c>
      <c r="Q10" s="49" t="str">
        <f t="shared" ref="Q10:Q73" si="2">J10</f>
        <v>01/01/2490</v>
      </c>
      <c r="R10" s="50">
        <f t="shared" ref="R10:R73" si="3">DATE(YEAR(Q10)-543,MONTH(Q10),DAY(Q10))</f>
        <v>17168</v>
      </c>
      <c r="S10" s="51">
        <f t="shared" si="0"/>
        <v>73</v>
      </c>
    </row>
    <row r="11" spans="1:20" ht="20.100000000000001" customHeight="1">
      <c r="A11" s="3">
        <v>3</v>
      </c>
      <c r="B11" s="4" t="s">
        <v>14</v>
      </c>
      <c r="C11" s="5" t="s">
        <v>27</v>
      </c>
      <c r="D11" s="6" t="s">
        <v>28</v>
      </c>
      <c r="E11" s="3" t="s">
        <v>29</v>
      </c>
      <c r="F11" s="75" t="s">
        <v>18</v>
      </c>
      <c r="G11" s="75"/>
      <c r="H11" s="75" t="s">
        <v>30</v>
      </c>
      <c r="I11" s="75"/>
      <c r="J11" s="3" t="s">
        <v>31</v>
      </c>
      <c r="K11" s="20">
        <v>78</v>
      </c>
      <c r="L11" s="7">
        <v>800</v>
      </c>
      <c r="M11" s="8"/>
      <c r="N11" s="1"/>
      <c r="P11" t="str">
        <f t="shared" si="1"/>
        <v>b</v>
      </c>
      <c r="Q11" s="49" t="str">
        <f t="shared" si="2"/>
        <v>01/08/2485</v>
      </c>
      <c r="R11" s="50">
        <f t="shared" si="3"/>
        <v>15554</v>
      </c>
      <c r="S11" s="51">
        <f t="shared" si="0"/>
        <v>78</v>
      </c>
    </row>
    <row r="12" spans="1:20" ht="20.100000000000001" customHeight="1">
      <c r="A12" s="3">
        <v>4</v>
      </c>
      <c r="B12" s="4" t="s">
        <v>33</v>
      </c>
      <c r="C12" s="5" t="s">
        <v>34</v>
      </c>
      <c r="D12" s="6" t="s">
        <v>35</v>
      </c>
      <c r="E12" s="3" t="s">
        <v>36</v>
      </c>
      <c r="F12" s="75" t="s">
        <v>18</v>
      </c>
      <c r="G12" s="75"/>
      <c r="H12" s="75" t="s">
        <v>30</v>
      </c>
      <c r="I12" s="75"/>
      <c r="J12" s="3" t="s">
        <v>37</v>
      </c>
      <c r="K12" s="20">
        <v>81</v>
      </c>
      <c r="L12" s="7">
        <v>800</v>
      </c>
      <c r="M12" s="8"/>
      <c r="N12" s="1"/>
      <c r="P12" t="str">
        <f t="shared" si="1"/>
        <v>b</v>
      </c>
      <c r="Q12" s="49" t="str">
        <f t="shared" si="2"/>
        <v>01/01/2482</v>
      </c>
      <c r="R12" s="50">
        <f t="shared" si="3"/>
        <v>14246</v>
      </c>
      <c r="S12" s="51">
        <f t="shared" si="0"/>
        <v>81</v>
      </c>
    </row>
    <row r="13" spans="1:20" ht="20.100000000000001" customHeight="1">
      <c r="A13" s="3">
        <v>5</v>
      </c>
      <c r="B13" s="4" t="s">
        <v>38</v>
      </c>
      <c r="C13" s="5" t="s">
        <v>39</v>
      </c>
      <c r="D13" s="6" t="s">
        <v>40</v>
      </c>
      <c r="E13" s="3" t="s">
        <v>41</v>
      </c>
      <c r="F13" s="75" t="s">
        <v>18</v>
      </c>
      <c r="G13" s="75"/>
      <c r="H13" s="75" t="s">
        <v>30</v>
      </c>
      <c r="I13" s="75"/>
      <c r="J13" s="3" t="s">
        <v>42</v>
      </c>
      <c r="K13" s="20">
        <v>60</v>
      </c>
      <c r="L13" s="7">
        <v>800</v>
      </c>
      <c r="M13" s="8"/>
      <c r="N13" s="1"/>
      <c r="P13" t="str">
        <f t="shared" si="1"/>
        <v>b</v>
      </c>
      <c r="Q13" s="49" t="str">
        <f t="shared" si="2"/>
        <v>12/08/2503</v>
      </c>
      <c r="R13" s="50">
        <f t="shared" si="3"/>
        <v>22140</v>
      </c>
      <c r="S13" s="51">
        <f t="shared" si="0"/>
        <v>60</v>
      </c>
    </row>
    <row r="14" spans="1:20" ht="20.100000000000001" customHeight="1">
      <c r="A14" s="3">
        <v>6</v>
      </c>
      <c r="B14" s="4" t="s">
        <v>38</v>
      </c>
      <c r="C14" s="5" t="s">
        <v>44</v>
      </c>
      <c r="D14" s="6" t="s">
        <v>45</v>
      </c>
      <c r="E14" s="3" t="s">
        <v>21</v>
      </c>
      <c r="F14" s="75" t="s">
        <v>18</v>
      </c>
      <c r="G14" s="75"/>
      <c r="H14" s="75" t="s">
        <v>30</v>
      </c>
      <c r="I14" s="75"/>
      <c r="J14" s="3" t="s">
        <v>46</v>
      </c>
      <c r="K14" s="20">
        <v>74</v>
      </c>
      <c r="L14" s="7">
        <v>800</v>
      </c>
      <c r="M14" s="8"/>
      <c r="N14" s="1"/>
      <c r="P14" t="str">
        <f t="shared" si="1"/>
        <v>b</v>
      </c>
      <c r="Q14" s="49" t="str">
        <f t="shared" si="2"/>
        <v>01/01/2489</v>
      </c>
      <c r="R14" s="50">
        <f t="shared" si="3"/>
        <v>16803</v>
      </c>
      <c r="S14" s="51">
        <f t="shared" si="0"/>
        <v>74</v>
      </c>
    </row>
    <row r="15" spans="1:20" s="60" customFormat="1" ht="20.100000000000001" customHeight="1">
      <c r="A15" s="52">
        <v>7</v>
      </c>
      <c r="B15" s="53" t="s">
        <v>47</v>
      </c>
      <c r="C15" s="54" t="s">
        <v>48</v>
      </c>
      <c r="D15" s="55" t="s">
        <v>49</v>
      </c>
      <c r="E15" s="52" t="s">
        <v>50</v>
      </c>
      <c r="F15" s="76" t="s">
        <v>18</v>
      </c>
      <c r="G15" s="76"/>
      <c r="H15" s="76" t="s">
        <v>25</v>
      </c>
      <c r="I15" s="76"/>
      <c r="J15" s="52" t="s">
        <v>51</v>
      </c>
      <c r="K15" s="56">
        <v>2</v>
      </c>
      <c r="L15" s="57">
        <v>1000</v>
      </c>
      <c r="M15" s="58"/>
      <c r="N15" s="59"/>
      <c r="P15" s="60" t="str">
        <f t="shared" si="1"/>
        <v>A</v>
      </c>
      <c r="Q15" s="61" t="str">
        <f t="shared" si="2"/>
        <v>04/03/2562</v>
      </c>
      <c r="R15" s="62">
        <f t="shared" si="3"/>
        <v>43528</v>
      </c>
      <c r="S15" s="63">
        <f t="shared" si="0"/>
        <v>1</v>
      </c>
    </row>
    <row r="16" spans="1:20" ht="20.100000000000001" customHeight="1">
      <c r="A16" s="3">
        <v>8</v>
      </c>
      <c r="B16" s="4" t="s">
        <v>14</v>
      </c>
      <c r="C16" s="5" t="s">
        <v>53</v>
      </c>
      <c r="D16" s="6" t="s">
        <v>54</v>
      </c>
      <c r="E16" s="3" t="s">
        <v>55</v>
      </c>
      <c r="F16" s="75" t="s">
        <v>18</v>
      </c>
      <c r="G16" s="75"/>
      <c r="H16" s="75" t="s">
        <v>30</v>
      </c>
      <c r="I16" s="75"/>
      <c r="J16" s="3" t="s">
        <v>56</v>
      </c>
      <c r="K16" s="20">
        <v>44</v>
      </c>
      <c r="L16" s="7">
        <v>800</v>
      </c>
      <c r="M16" s="8"/>
      <c r="N16" s="1"/>
      <c r="P16" t="str">
        <f t="shared" si="1"/>
        <v>b</v>
      </c>
      <c r="Q16" s="49" t="str">
        <f t="shared" si="2"/>
        <v>10/09/2520</v>
      </c>
      <c r="R16" s="50">
        <f t="shared" si="3"/>
        <v>28378</v>
      </c>
      <c r="S16" s="51">
        <f t="shared" si="0"/>
        <v>43</v>
      </c>
    </row>
    <row r="17" spans="1:19" ht="20.100000000000001" customHeight="1">
      <c r="A17" s="3">
        <v>9</v>
      </c>
      <c r="B17" s="4" t="s">
        <v>33</v>
      </c>
      <c r="C17" s="5" t="s">
        <v>58</v>
      </c>
      <c r="D17" s="6" t="s">
        <v>59</v>
      </c>
      <c r="E17" s="3" t="s">
        <v>60</v>
      </c>
      <c r="F17" s="75" t="s">
        <v>18</v>
      </c>
      <c r="G17" s="75"/>
      <c r="H17" s="75" t="s">
        <v>25</v>
      </c>
      <c r="I17" s="75"/>
      <c r="J17" s="3" t="s">
        <v>61</v>
      </c>
      <c r="K17" s="20">
        <v>60</v>
      </c>
      <c r="L17" s="7">
        <v>800</v>
      </c>
      <c r="M17" s="8"/>
      <c r="N17" s="1"/>
      <c r="P17" t="str">
        <f t="shared" si="1"/>
        <v>b</v>
      </c>
      <c r="Q17" s="49" t="str">
        <f t="shared" si="2"/>
        <v>16/12/2502</v>
      </c>
      <c r="R17" s="50">
        <f t="shared" si="3"/>
        <v>21900</v>
      </c>
      <c r="S17" s="51">
        <f t="shared" si="0"/>
        <v>60</v>
      </c>
    </row>
    <row r="18" spans="1:19" ht="20.100000000000001" customHeight="1">
      <c r="A18" s="3">
        <v>10</v>
      </c>
      <c r="B18" s="4" t="s">
        <v>38</v>
      </c>
      <c r="C18" s="5" t="s">
        <v>62</v>
      </c>
      <c r="D18" s="6" t="s">
        <v>63</v>
      </c>
      <c r="E18" s="3" t="s">
        <v>64</v>
      </c>
      <c r="F18" s="75" t="s">
        <v>18</v>
      </c>
      <c r="G18" s="75"/>
      <c r="H18" s="75" t="s">
        <v>19</v>
      </c>
      <c r="I18" s="75"/>
      <c r="J18" s="3" t="s">
        <v>65</v>
      </c>
      <c r="K18" s="20">
        <v>63</v>
      </c>
      <c r="L18" s="7">
        <v>800</v>
      </c>
      <c r="M18" s="8"/>
      <c r="N18" s="1"/>
      <c r="P18" t="str">
        <f t="shared" si="1"/>
        <v>b</v>
      </c>
      <c r="Q18" s="49" t="str">
        <f t="shared" si="2"/>
        <v>08/07/2500</v>
      </c>
      <c r="R18" s="50">
        <f t="shared" si="3"/>
        <v>21009</v>
      </c>
      <c r="S18" s="51">
        <f t="shared" si="0"/>
        <v>63</v>
      </c>
    </row>
    <row r="19" spans="1:19" ht="20.100000000000001" customHeight="1">
      <c r="A19" s="3">
        <v>11</v>
      </c>
      <c r="B19" s="4" t="s">
        <v>14</v>
      </c>
      <c r="C19" s="5" t="s">
        <v>67</v>
      </c>
      <c r="D19" s="6" t="s">
        <v>68</v>
      </c>
      <c r="E19" s="3" t="s">
        <v>69</v>
      </c>
      <c r="F19" s="75" t="s">
        <v>18</v>
      </c>
      <c r="G19" s="75"/>
      <c r="H19" s="75" t="s">
        <v>19</v>
      </c>
      <c r="I19" s="75"/>
      <c r="J19" s="3" t="s">
        <v>70</v>
      </c>
      <c r="K19" s="20">
        <v>57</v>
      </c>
      <c r="L19" s="7">
        <v>800</v>
      </c>
      <c r="M19" s="8"/>
      <c r="N19" s="1"/>
      <c r="P19" t="str">
        <f t="shared" si="1"/>
        <v>b</v>
      </c>
      <c r="Q19" s="49" t="str">
        <f t="shared" si="2"/>
        <v>15/05/2507</v>
      </c>
      <c r="R19" s="50">
        <f t="shared" si="3"/>
        <v>23512</v>
      </c>
      <c r="S19" s="51">
        <f t="shared" si="0"/>
        <v>56</v>
      </c>
    </row>
    <row r="20" spans="1:19" ht="20.100000000000001" customHeight="1">
      <c r="A20" s="3">
        <v>12</v>
      </c>
      <c r="B20" s="4" t="s">
        <v>38</v>
      </c>
      <c r="C20" s="5" t="s">
        <v>71</v>
      </c>
      <c r="D20" s="6" t="s">
        <v>72</v>
      </c>
      <c r="E20" s="3" t="s">
        <v>73</v>
      </c>
      <c r="F20" s="75" t="s">
        <v>18</v>
      </c>
      <c r="G20" s="75"/>
      <c r="H20" s="75" t="s">
        <v>30</v>
      </c>
      <c r="I20" s="75"/>
      <c r="J20" s="3" t="s">
        <v>74</v>
      </c>
      <c r="K20" s="20">
        <v>49</v>
      </c>
      <c r="L20" s="7">
        <v>800</v>
      </c>
      <c r="M20" s="8"/>
      <c r="N20" s="1"/>
      <c r="P20" t="str">
        <f t="shared" si="1"/>
        <v>b</v>
      </c>
      <c r="Q20" s="49" t="str">
        <f t="shared" si="2"/>
        <v>13/06/2515</v>
      </c>
      <c r="R20" s="50">
        <f t="shared" si="3"/>
        <v>26463</v>
      </c>
      <c r="S20" s="51">
        <f t="shared" si="0"/>
        <v>48</v>
      </c>
    </row>
    <row r="21" spans="1:19" ht="20.100000000000001" customHeight="1">
      <c r="A21" s="3">
        <v>13</v>
      </c>
      <c r="B21" s="4" t="s">
        <v>14</v>
      </c>
      <c r="C21" s="5" t="s">
        <v>75</v>
      </c>
      <c r="D21" s="6" t="s">
        <v>76</v>
      </c>
      <c r="E21" s="3" t="s">
        <v>77</v>
      </c>
      <c r="F21" s="75" t="s">
        <v>18</v>
      </c>
      <c r="G21" s="75"/>
      <c r="H21" s="75" t="s">
        <v>19</v>
      </c>
      <c r="I21" s="75"/>
      <c r="J21" s="3" t="s">
        <v>78</v>
      </c>
      <c r="K21" s="20">
        <v>60</v>
      </c>
      <c r="L21" s="7">
        <v>800</v>
      </c>
      <c r="M21" s="8"/>
      <c r="N21" s="1"/>
      <c r="P21" t="str">
        <f t="shared" si="1"/>
        <v>b</v>
      </c>
      <c r="Q21" s="49" t="str">
        <f t="shared" si="2"/>
        <v>01/01/2504</v>
      </c>
      <c r="R21" s="50">
        <f t="shared" si="3"/>
        <v>22282</v>
      </c>
      <c r="S21" s="51">
        <f t="shared" si="0"/>
        <v>59</v>
      </c>
    </row>
    <row r="22" spans="1:19" ht="20.100000000000001" customHeight="1">
      <c r="A22" s="3">
        <v>14</v>
      </c>
      <c r="B22" s="4" t="s">
        <v>38</v>
      </c>
      <c r="C22" s="5" t="s">
        <v>79</v>
      </c>
      <c r="D22" s="6" t="s">
        <v>80</v>
      </c>
      <c r="E22" s="3" t="s">
        <v>81</v>
      </c>
      <c r="F22" s="75" t="s">
        <v>18</v>
      </c>
      <c r="G22" s="75"/>
      <c r="H22" s="75" t="s">
        <v>30</v>
      </c>
      <c r="I22" s="75"/>
      <c r="J22" s="3" t="s">
        <v>82</v>
      </c>
      <c r="K22" s="20">
        <v>57</v>
      </c>
      <c r="L22" s="7">
        <v>800</v>
      </c>
      <c r="M22" s="8"/>
      <c r="N22" s="1"/>
      <c r="P22" t="str">
        <f t="shared" si="1"/>
        <v>b</v>
      </c>
      <c r="Q22" s="49" t="str">
        <f t="shared" si="2"/>
        <v>24/03/2507</v>
      </c>
      <c r="R22" s="50">
        <f t="shared" si="3"/>
        <v>23460</v>
      </c>
      <c r="S22" s="51">
        <f t="shared" si="0"/>
        <v>56</v>
      </c>
    </row>
    <row r="23" spans="1:19" ht="20.100000000000001" customHeight="1">
      <c r="A23" s="3">
        <v>15</v>
      </c>
      <c r="B23" s="4" t="s">
        <v>33</v>
      </c>
      <c r="C23" s="5" t="s">
        <v>83</v>
      </c>
      <c r="D23" s="6" t="s">
        <v>84</v>
      </c>
      <c r="E23" s="3" t="s">
        <v>85</v>
      </c>
      <c r="F23" s="75" t="s">
        <v>18</v>
      </c>
      <c r="G23" s="75"/>
      <c r="H23" s="75" t="s">
        <v>19</v>
      </c>
      <c r="I23" s="75"/>
      <c r="J23" s="3" t="s">
        <v>86</v>
      </c>
      <c r="K23" s="20">
        <v>66</v>
      </c>
      <c r="L23" s="7">
        <v>800</v>
      </c>
      <c r="M23" s="8"/>
      <c r="N23" s="1"/>
      <c r="P23" t="str">
        <f t="shared" si="1"/>
        <v>b</v>
      </c>
      <c r="Q23" s="49" t="str">
        <f t="shared" si="2"/>
        <v>01/01/2497</v>
      </c>
      <c r="R23" s="50">
        <f t="shared" si="3"/>
        <v>19725</v>
      </c>
      <c r="S23" s="51">
        <f t="shared" si="0"/>
        <v>66</v>
      </c>
    </row>
    <row r="24" spans="1:19" ht="20.100000000000001" customHeight="1">
      <c r="A24" s="3">
        <v>16</v>
      </c>
      <c r="B24" s="4" t="s">
        <v>14</v>
      </c>
      <c r="C24" s="5" t="s">
        <v>87</v>
      </c>
      <c r="D24" s="6" t="s">
        <v>88</v>
      </c>
      <c r="E24" s="3" t="s">
        <v>89</v>
      </c>
      <c r="F24" s="75" t="s">
        <v>18</v>
      </c>
      <c r="G24" s="75"/>
      <c r="H24" s="75" t="s">
        <v>19</v>
      </c>
      <c r="I24" s="75"/>
      <c r="J24" s="3" t="s">
        <v>90</v>
      </c>
      <c r="K24" s="20">
        <v>40</v>
      </c>
      <c r="L24" s="7">
        <v>800</v>
      </c>
      <c r="M24" s="8"/>
      <c r="N24" s="1"/>
      <c r="P24" t="str">
        <f t="shared" si="1"/>
        <v>b</v>
      </c>
      <c r="Q24" s="49" t="str">
        <f t="shared" si="2"/>
        <v>29/07/2524</v>
      </c>
      <c r="R24" s="50">
        <f t="shared" si="3"/>
        <v>29796</v>
      </c>
      <c r="S24" s="51">
        <f t="shared" si="0"/>
        <v>39</v>
      </c>
    </row>
    <row r="25" spans="1:19" ht="20.100000000000001" customHeight="1">
      <c r="A25" s="3">
        <v>17</v>
      </c>
      <c r="B25" s="4" t="s">
        <v>14</v>
      </c>
      <c r="C25" s="5" t="s">
        <v>91</v>
      </c>
      <c r="D25" s="6" t="s">
        <v>92</v>
      </c>
      <c r="E25" s="3" t="s">
        <v>93</v>
      </c>
      <c r="F25" s="75" t="s">
        <v>18</v>
      </c>
      <c r="G25" s="75"/>
      <c r="H25" s="75" t="s">
        <v>30</v>
      </c>
      <c r="I25" s="75"/>
      <c r="J25" s="3" t="s">
        <v>94</v>
      </c>
      <c r="K25" s="20">
        <v>67</v>
      </c>
      <c r="L25" s="7">
        <v>800</v>
      </c>
      <c r="M25" s="8"/>
      <c r="N25" s="1"/>
      <c r="P25" t="str">
        <f t="shared" si="1"/>
        <v>b</v>
      </c>
      <c r="Q25" s="49" t="str">
        <f t="shared" si="2"/>
        <v>01/01/2496</v>
      </c>
      <c r="R25" s="50">
        <f t="shared" si="3"/>
        <v>19360</v>
      </c>
      <c r="S25" s="51">
        <f t="shared" si="0"/>
        <v>67</v>
      </c>
    </row>
    <row r="26" spans="1:19" ht="20.100000000000001" customHeight="1">
      <c r="A26" s="3">
        <v>18</v>
      </c>
      <c r="B26" s="4" t="s">
        <v>14</v>
      </c>
      <c r="C26" s="5" t="s">
        <v>95</v>
      </c>
      <c r="D26" s="6" t="s">
        <v>96</v>
      </c>
      <c r="E26" s="3" t="s">
        <v>97</v>
      </c>
      <c r="F26" s="75" t="s">
        <v>18</v>
      </c>
      <c r="G26" s="75"/>
      <c r="H26" s="75" t="s">
        <v>25</v>
      </c>
      <c r="I26" s="75"/>
      <c r="J26" s="3" t="s">
        <v>98</v>
      </c>
      <c r="K26" s="20">
        <v>67</v>
      </c>
      <c r="L26" s="7">
        <v>800</v>
      </c>
      <c r="M26" s="8"/>
      <c r="N26" s="1"/>
      <c r="P26" t="str">
        <f t="shared" si="1"/>
        <v>b</v>
      </c>
      <c r="Q26" s="49" t="str">
        <f t="shared" si="2"/>
        <v>21/06/2496</v>
      </c>
      <c r="R26" s="50">
        <f t="shared" si="3"/>
        <v>19531</v>
      </c>
      <c r="S26" s="51">
        <f t="shared" si="0"/>
        <v>67</v>
      </c>
    </row>
    <row r="27" spans="1:19" ht="20.100000000000001" customHeight="1">
      <c r="A27" s="3">
        <v>19</v>
      </c>
      <c r="B27" s="4" t="s">
        <v>38</v>
      </c>
      <c r="C27" s="5" t="s">
        <v>99</v>
      </c>
      <c r="D27" s="6" t="s">
        <v>23</v>
      </c>
      <c r="E27" s="3" t="s">
        <v>100</v>
      </c>
      <c r="F27" s="75" t="s">
        <v>18</v>
      </c>
      <c r="G27" s="75"/>
      <c r="H27" s="75" t="s">
        <v>25</v>
      </c>
      <c r="I27" s="75"/>
      <c r="J27" s="3" t="s">
        <v>101</v>
      </c>
      <c r="K27" s="20">
        <v>92</v>
      </c>
      <c r="L27" s="7">
        <v>800</v>
      </c>
      <c r="M27" s="8"/>
      <c r="N27" s="1"/>
      <c r="P27" t="str">
        <f t="shared" si="1"/>
        <v>b</v>
      </c>
      <c r="Q27" s="49" t="str">
        <f t="shared" si="2"/>
        <v>01/01/2471</v>
      </c>
      <c r="R27" s="50">
        <f t="shared" si="3"/>
        <v>10228</v>
      </c>
      <c r="S27" s="51">
        <f t="shared" si="0"/>
        <v>92</v>
      </c>
    </row>
    <row r="28" spans="1:19" ht="20.100000000000001" customHeight="1">
      <c r="A28" s="3">
        <v>20</v>
      </c>
      <c r="B28" s="4" t="s">
        <v>33</v>
      </c>
      <c r="C28" s="5" t="s">
        <v>102</v>
      </c>
      <c r="D28" s="6" t="s">
        <v>103</v>
      </c>
      <c r="E28" s="3" t="s">
        <v>104</v>
      </c>
      <c r="F28" s="75" t="s">
        <v>18</v>
      </c>
      <c r="G28" s="75"/>
      <c r="H28" s="75" t="s">
        <v>25</v>
      </c>
      <c r="I28" s="75"/>
      <c r="J28" s="3" t="s">
        <v>46</v>
      </c>
      <c r="K28" s="20">
        <v>74</v>
      </c>
      <c r="L28" s="7">
        <v>800</v>
      </c>
      <c r="M28" s="8"/>
      <c r="N28" s="1"/>
      <c r="P28" t="str">
        <f t="shared" si="1"/>
        <v>b</v>
      </c>
      <c r="Q28" s="49" t="str">
        <f t="shared" si="2"/>
        <v>01/01/2489</v>
      </c>
      <c r="R28" s="50">
        <f t="shared" si="3"/>
        <v>16803</v>
      </c>
      <c r="S28" s="51">
        <f t="shared" si="0"/>
        <v>74</v>
      </c>
    </row>
    <row r="29" spans="1:19" s="60" customFormat="1" ht="20.100000000000001" customHeight="1">
      <c r="A29" s="52">
        <v>21</v>
      </c>
      <c r="B29" s="53" t="s">
        <v>47</v>
      </c>
      <c r="C29" s="54" t="s">
        <v>105</v>
      </c>
      <c r="D29" s="55" t="s">
        <v>106</v>
      </c>
      <c r="E29" s="52" t="s">
        <v>107</v>
      </c>
      <c r="F29" s="76" t="s">
        <v>18</v>
      </c>
      <c r="G29" s="76"/>
      <c r="H29" s="76" t="s">
        <v>25</v>
      </c>
      <c r="I29" s="76"/>
      <c r="J29" s="52" t="s">
        <v>108</v>
      </c>
      <c r="K29" s="56">
        <v>9</v>
      </c>
      <c r="L29" s="57">
        <v>1000</v>
      </c>
      <c r="M29" s="58"/>
      <c r="N29" s="59"/>
      <c r="P29" s="60" t="str">
        <f t="shared" si="1"/>
        <v>A</v>
      </c>
      <c r="Q29" s="61" t="str">
        <f t="shared" si="2"/>
        <v>29/09/2555</v>
      </c>
      <c r="R29" s="62">
        <f t="shared" si="3"/>
        <v>41181</v>
      </c>
      <c r="S29" s="63">
        <f t="shared" si="0"/>
        <v>8</v>
      </c>
    </row>
    <row r="30" spans="1:19" ht="20.100000000000001" customHeight="1">
      <c r="A30" s="3">
        <v>22</v>
      </c>
      <c r="B30" s="4" t="s">
        <v>14</v>
      </c>
      <c r="C30" s="5" t="s">
        <v>109</v>
      </c>
      <c r="D30" s="6" t="s">
        <v>110</v>
      </c>
      <c r="E30" s="3" t="s">
        <v>111</v>
      </c>
      <c r="F30" s="75" t="s">
        <v>18</v>
      </c>
      <c r="G30" s="75"/>
      <c r="H30" s="75" t="s">
        <v>30</v>
      </c>
      <c r="I30" s="75"/>
      <c r="J30" s="3" t="s">
        <v>112</v>
      </c>
      <c r="K30" s="20">
        <v>25</v>
      </c>
      <c r="L30" s="7">
        <v>800</v>
      </c>
      <c r="M30" s="8"/>
      <c r="N30" s="1"/>
      <c r="P30" t="str">
        <f t="shared" si="1"/>
        <v>b</v>
      </c>
      <c r="Q30" s="49" t="str">
        <f t="shared" si="2"/>
        <v>18/10/2538</v>
      </c>
      <c r="R30" s="50">
        <f t="shared" si="3"/>
        <v>34990</v>
      </c>
      <c r="S30" s="51">
        <f t="shared" si="0"/>
        <v>24</v>
      </c>
    </row>
    <row r="31" spans="1:19" ht="20.100000000000001" customHeight="1">
      <c r="A31" s="3">
        <v>23</v>
      </c>
      <c r="B31" s="4" t="s">
        <v>33</v>
      </c>
      <c r="C31" s="5" t="s">
        <v>113</v>
      </c>
      <c r="D31" s="6" t="s">
        <v>72</v>
      </c>
      <c r="E31" s="3" t="s">
        <v>114</v>
      </c>
      <c r="F31" s="75" t="s">
        <v>18</v>
      </c>
      <c r="G31" s="75"/>
      <c r="H31" s="75" t="s">
        <v>30</v>
      </c>
      <c r="I31" s="75"/>
      <c r="J31" s="3" t="s">
        <v>115</v>
      </c>
      <c r="K31" s="20">
        <v>83</v>
      </c>
      <c r="L31" s="7">
        <v>800</v>
      </c>
      <c r="M31" s="8"/>
      <c r="N31" s="1"/>
      <c r="P31" t="str">
        <f t="shared" si="1"/>
        <v>b</v>
      </c>
      <c r="Q31" s="49" t="str">
        <f t="shared" si="2"/>
        <v>09/02/2480</v>
      </c>
      <c r="R31" s="50">
        <f t="shared" si="3"/>
        <v>13555</v>
      </c>
      <c r="S31" s="51">
        <f t="shared" si="0"/>
        <v>83</v>
      </c>
    </row>
    <row r="32" spans="1:19" ht="20.100000000000001" customHeight="1">
      <c r="A32" s="3">
        <v>24</v>
      </c>
      <c r="B32" s="4" t="s">
        <v>38</v>
      </c>
      <c r="C32" s="5" t="s">
        <v>116</v>
      </c>
      <c r="D32" s="6" t="s">
        <v>23</v>
      </c>
      <c r="E32" s="3" t="s">
        <v>55</v>
      </c>
      <c r="F32" s="75" t="s">
        <v>18</v>
      </c>
      <c r="G32" s="75"/>
      <c r="H32" s="75" t="s">
        <v>25</v>
      </c>
      <c r="I32" s="75"/>
      <c r="J32" s="3" t="s">
        <v>117</v>
      </c>
      <c r="K32" s="20">
        <v>74</v>
      </c>
      <c r="L32" s="7">
        <v>800</v>
      </c>
      <c r="M32" s="8"/>
      <c r="N32" s="1"/>
      <c r="P32" t="str">
        <f t="shared" si="1"/>
        <v>b</v>
      </c>
      <c r="Q32" s="49" t="str">
        <f t="shared" si="2"/>
        <v>11/06/2489</v>
      </c>
      <c r="R32" s="50">
        <f t="shared" si="3"/>
        <v>16964</v>
      </c>
      <c r="S32" s="51">
        <f t="shared" si="0"/>
        <v>74</v>
      </c>
    </row>
    <row r="33" spans="1:19" ht="20.100000000000001" customHeight="1">
      <c r="A33" s="3">
        <v>25</v>
      </c>
      <c r="B33" s="4" t="s">
        <v>14</v>
      </c>
      <c r="C33" s="5" t="s">
        <v>118</v>
      </c>
      <c r="D33" s="6" t="s">
        <v>119</v>
      </c>
      <c r="E33" s="3" t="s">
        <v>120</v>
      </c>
      <c r="F33" s="75" t="s">
        <v>18</v>
      </c>
      <c r="G33" s="75"/>
      <c r="H33" s="75" t="s">
        <v>19</v>
      </c>
      <c r="I33" s="75"/>
      <c r="J33" s="3" t="s">
        <v>121</v>
      </c>
      <c r="K33" s="20">
        <v>56</v>
      </c>
      <c r="L33" s="7">
        <v>800</v>
      </c>
      <c r="M33" s="8"/>
      <c r="N33" s="1"/>
      <c r="P33" t="str">
        <f t="shared" si="1"/>
        <v>b</v>
      </c>
      <c r="Q33" s="49" t="str">
        <f t="shared" si="2"/>
        <v>07/10/2507</v>
      </c>
      <c r="R33" s="50">
        <f t="shared" si="3"/>
        <v>23657</v>
      </c>
      <c r="S33" s="51">
        <f t="shared" si="0"/>
        <v>55</v>
      </c>
    </row>
    <row r="34" spans="1:19" ht="20.100000000000001" customHeight="1">
      <c r="A34" s="3">
        <v>26</v>
      </c>
      <c r="B34" s="4" t="s">
        <v>14</v>
      </c>
      <c r="C34" s="5" t="s">
        <v>123</v>
      </c>
      <c r="D34" s="6" t="s">
        <v>124</v>
      </c>
      <c r="E34" s="3" t="s">
        <v>125</v>
      </c>
      <c r="F34" s="75" t="s">
        <v>18</v>
      </c>
      <c r="G34" s="75"/>
      <c r="H34" s="75" t="s">
        <v>25</v>
      </c>
      <c r="I34" s="75"/>
      <c r="J34" s="3" t="s">
        <v>126</v>
      </c>
      <c r="K34" s="20">
        <v>34</v>
      </c>
      <c r="L34" s="7">
        <v>800</v>
      </c>
      <c r="M34" s="8"/>
      <c r="N34" s="1"/>
      <c r="P34" t="str">
        <f t="shared" si="1"/>
        <v>b</v>
      </c>
      <c r="Q34" s="49" t="str">
        <f t="shared" si="2"/>
        <v>13/11/2529</v>
      </c>
      <c r="R34" s="50">
        <f t="shared" si="3"/>
        <v>31729</v>
      </c>
      <c r="S34" s="51">
        <f t="shared" si="0"/>
        <v>33</v>
      </c>
    </row>
    <row r="35" spans="1:19" ht="20.100000000000001" customHeight="1">
      <c r="A35" s="3">
        <v>27</v>
      </c>
      <c r="B35" s="4" t="s">
        <v>14</v>
      </c>
      <c r="C35" s="5" t="s">
        <v>128</v>
      </c>
      <c r="D35" s="6" t="s">
        <v>129</v>
      </c>
      <c r="E35" s="3" t="s">
        <v>21</v>
      </c>
      <c r="F35" s="75" t="s">
        <v>18</v>
      </c>
      <c r="G35" s="75"/>
      <c r="H35" s="75" t="s">
        <v>25</v>
      </c>
      <c r="I35" s="75"/>
      <c r="J35" s="3" t="s">
        <v>130</v>
      </c>
      <c r="K35" s="20">
        <v>71</v>
      </c>
      <c r="L35" s="7">
        <v>800</v>
      </c>
      <c r="M35" s="8"/>
      <c r="N35" s="1"/>
      <c r="P35" t="str">
        <f t="shared" si="1"/>
        <v>b</v>
      </c>
      <c r="Q35" s="49" t="str">
        <f t="shared" si="2"/>
        <v>01/01/2492</v>
      </c>
      <c r="R35" s="50">
        <f t="shared" si="3"/>
        <v>17899</v>
      </c>
      <c r="S35" s="51">
        <f t="shared" si="0"/>
        <v>71</v>
      </c>
    </row>
    <row r="36" spans="1:19" ht="20.100000000000001" customHeight="1">
      <c r="A36" s="3">
        <v>28</v>
      </c>
      <c r="B36" s="4" t="s">
        <v>14</v>
      </c>
      <c r="C36" s="5" t="s">
        <v>132</v>
      </c>
      <c r="D36" s="6" t="s">
        <v>133</v>
      </c>
      <c r="E36" s="3" t="s">
        <v>134</v>
      </c>
      <c r="F36" s="75" t="s">
        <v>18</v>
      </c>
      <c r="G36" s="75"/>
      <c r="H36" s="75" t="s">
        <v>25</v>
      </c>
      <c r="I36" s="75"/>
      <c r="J36" s="3" t="s">
        <v>135</v>
      </c>
      <c r="K36" s="20">
        <v>54</v>
      </c>
      <c r="L36" s="7">
        <v>800</v>
      </c>
      <c r="M36" s="8"/>
      <c r="N36" s="1"/>
      <c r="P36" t="str">
        <f t="shared" si="1"/>
        <v>b</v>
      </c>
      <c r="Q36" s="49" t="str">
        <f t="shared" si="2"/>
        <v>23/02/2510</v>
      </c>
      <c r="R36" s="50">
        <f t="shared" si="3"/>
        <v>24526</v>
      </c>
      <c r="S36" s="51">
        <f t="shared" si="0"/>
        <v>53</v>
      </c>
    </row>
    <row r="37" spans="1:19" ht="20.100000000000001" customHeight="1">
      <c r="A37" s="3">
        <v>29</v>
      </c>
      <c r="B37" s="4" t="s">
        <v>137</v>
      </c>
      <c r="C37" s="5" t="s">
        <v>138</v>
      </c>
      <c r="D37" s="6" t="s">
        <v>139</v>
      </c>
      <c r="E37" s="3" t="s">
        <v>140</v>
      </c>
      <c r="F37" s="75" t="s">
        <v>18</v>
      </c>
      <c r="G37" s="75"/>
      <c r="H37" s="75" t="s">
        <v>25</v>
      </c>
      <c r="I37" s="75"/>
      <c r="J37" s="3" t="s">
        <v>141</v>
      </c>
      <c r="K37" s="20">
        <v>52</v>
      </c>
      <c r="L37" s="7">
        <v>800</v>
      </c>
      <c r="M37" s="8"/>
      <c r="N37" s="1"/>
      <c r="P37" t="str">
        <f t="shared" si="1"/>
        <v>b</v>
      </c>
      <c r="Q37" s="49" t="str">
        <f t="shared" si="2"/>
        <v>18/09/2512</v>
      </c>
      <c r="R37" s="50">
        <f t="shared" si="3"/>
        <v>25464</v>
      </c>
      <c r="S37" s="51">
        <f t="shared" si="0"/>
        <v>51</v>
      </c>
    </row>
    <row r="38" spans="1:19" ht="20.100000000000001" customHeight="1">
      <c r="A38" s="3">
        <v>30</v>
      </c>
      <c r="B38" s="4" t="s">
        <v>33</v>
      </c>
      <c r="C38" s="5" t="s">
        <v>142</v>
      </c>
      <c r="D38" s="6" t="s">
        <v>143</v>
      </c>
      <c r="E38" s="3" t="s">
        <v>127</v>
      </c>
      <c r="F38" s="75" t="s">
        <v>18</v>
      </c>
      <c r="G38" s="75"/>
      <c r="H38" s="75" t="s">
        <v>30</v>
      </c>
      <c r="I38" s="75"/>
      <c r="J38" s="3" t="s">
        <v>144</v>
      </c>
      <c r="K38" s="20">
        <v>71</v>
      </c>
      <c r="L38" s="7">
        <v>800</v>
      </c>
      <c r="M38" s="8"/>
      <c r="N38" s="1"/>
      <c r="P38" t="str">
        <f t="shared" si="1"/>
        <v>b</v>
      </c>
      <c r="Q38" s="49" t="str">
        <f t="shared" si="2"/>
        <v>08/12/2491</v>
      </c>
      <c r="R38" s="50">
        <f t="shared" si="3"/>
        <v>17875</v>
      </c>
      <c r="S38" s="51">
        <f t="shared" si="0"/>
        <v>71</v>
      </c>
    </row>
    <row r="39" spans="1:19" ht="20.100000000000001" customHeight="1">
      <c r="A39" s="3">
        <v>31</v>
      </c>
      <c r="B39" s="4" t="s">
        <v>14</v>
      </c>
      <c r="C39" s="5" t="s">
        <v>145</v>
      </c>
      <c r="D39" s="6" t="s">
        <v>146</v>
      </c>
      <c r="E39" s="3" t="s">
        <v>122</v>
      </c>
      <c r="F39" s="75" t="s">
        <v>18</v>
      </c>
      <c r="G39" s="75"/>
      <c r="H39" s="75" t="s">
        <v>19</v>
      </c>
      <c r="I39" s="75"/>
      <c r="J39" s="3" t="s">
        <v>147</v>
      </c>
      <c r="K39" s="20">
        <v>59</v>
      </c>
      <c r="L39" s="7">
        <v>800</v>
      </c>
      <c r="M39" s="8"/>
      <c r="N39" s="1"/>
      <c r="P39" t="str">
        <f t="shared" si="1"/>
        <v>b</v>
      </c>
      <c r="Q39" s="49" t="str">
        <f t="shared" si="2"/>
        <v>20/11/2504</v>
      </c>
      <c r="R39" s="50">
        <f t="shared" si="3"/>
        <v>22605</v>
      </c>
      <c r="S39" s="51">
        <f t="shared" si="0"/>
        <v>58</v>
      </c>
    </row>
    <row r="40" spans="1:19" ht="20.100000000000001" customHeight="1">
      <c r="A40" s="3">
        <v>32</v>
      </c>
      <c r="B40" s="4" t="s">
        <v>14</v>
      </c>
      <c r="C40" s="5" t="s">
        <v>148</v>
      </c>
      <c r="D40" s="6" t="s">
        <v>149</v>
      </c>
      <c r="E40" s="3" t="s">
        <v>150</v>
      </c>
      <c r="F40" s="75" t="s">
        <v>52</v>
      </c>
      <c r="G40" s="75"/>
      <c r="H40" s="75" t="s">
        <v>19</v>
      </c>
      <c r="I40" s="75"/>
      <c r="J40" s="3" t="s">
        <v>151</v>
      </c>
      <c r="K40" s="20">
        <v>40</v>
      </c>
      <c r="L40" s="7">
        <v>800</v>
      </c>
      <c r="M40" s="8"/>
      <c r="N40" s="1"/>
      <c r="P40" t="str">
        <f t="shared" si="1"/>
        <v>b</v>
      </c>
      <c r="Q40" s="49" t="str">
        <f t="shared" si="2"/>
        <v>24/08/2524</v>
      </c>
      <c r="R40" s="50">
        <f t="shared" si="3"/>
        <v>29822</v>
      </c>
      <c r="S40" s="51">
        <f t="shared" si="0"/>
        <v>39</v>
      </c>
    </row>
    <row r="41" spans="1:19" ht="20.100000000000001" customHeight="1">
      <c r="A41" s="3">
        <v>33</v>
      </c>
      <c r="B41" s="4" t="s">
        <v>33</v>
      </c>
      <c r="C41" s="5" t="s">
        <v>152</v>
      </c>
      <c r="D41" s="6" t="s">
        <v>153</v>
      </c>
      <c r="E41" s="3" t="s">
        <v>154</v>
      </c>
      <c r="F41" s="75" t="s">
        <v>52</v>
      </c>
      <c r="G41" s="75"/>
      <c r="H41" s="75" t="s">
        <v>25</v>
      </c>
      <c r="I41" s="75"/>
      <c r="J41" s="3" t="s">
        <v>155</v>
      </c>
      <c r="K41" s="20">
        <v>93</v>
      </c>
      <c r="L41" s="7">
        <v>800</v>
      </c>
      <c r="M41" s="8"/>
      <c r="N41" s="1"/>
      <c r="P41" t="str">
        <f t="shared" si="1"/>
        <v>b</v>
      </c>
      <c r="Q41" s="49" t="str">
        <f t="shared" si="2"/>
        <v>03/02/2470</v>
      </c>
      <c r="R41" s="50">
        <f t="shared" si="3"/>
        <v>9896</v>
      </c>
      <c r="S41" s="51">
        <f t="shared" ref="S41:S72" si="4">DATEDIF(R41,$R$1,"y")</f>
        <v>93</v>
      </c>
    </row>
    <row r="42" spans="1:19" ht="20.100000000000001" customHeight="1">
      <c r="A42" s="3">
        <v>34</v>
      </c>
      <c r="B42" s="4" t="s">
        <v>38</v>
      </c>
      <c r="C42" s="5" t="s">
        <v>157</v>
      </c>
      <c r="D42" s="6" t="s">
        <v>158</v>
      </c>
      <c r="E42" s="3" t="s">
        <v>66</v>
      </c>
      <c r="F42" s="75" t="s">
        <v>52</v>
      </c>
      <c r="G42" s="75"/>
      <c r="H42" s="75" t="s">
        <v>25</v>
      </c>
      <c r="I42" s="75"/>
      <c r="J42" s="3" t="s">
        <v>159</v>
      </c>
      <c r="K42" s="20">
        <v>61</v>
      </c>
      <c r="L42" s="7">
        <v>800</v>
      </c>
      <c r="M42" s="8"/>
      <c r="N42" s="1"/>
      <c r="P42" t="str">
        <f t="shared" si="1"/>
        <v>b</v>
      </c>
      <c r="Q42" s="49" t="str">
        <f t="shared" si="2"/>
        <v>16/08/2502</v>
      </c>
      <c r="R42" s="50">
        <f t="shared" si="3"/>
        <v>21778</v>
      </c>
      <c r="S42" s="51">
        <f t="shared" si="4"/>
        <v>61</v>
      </c>
    </row>
    <row r="43" spans="1:19" ht="20.100000000000001" customHeight="1">
      <c r="A43" s="3">
        <v>35</v>
      </c>
      <c r="B43" s="4" t="s">
        <v>38</v>
      </c>
      <c r="C43" s="5" t="s">
        <v>160</v>
      </c>
      <c r="D43" s="6" t="s">
        <v>161</v>
      </c>
      <c r="E43" s="3" t="s">
        <v>97</v>
      </c>
      <c r="F43" s="75" t="s">
        <v>52</v>
      </c>
      <c r="G43" s="75"/>
      <c r="H43" s="75" t="s">
        <v>30</v>
      </c>
      <c r="I43" s="75"/>
      <c r="J43" s="3" t="s">
        <v>162</v>
      </c>
      <c r="K43" s="20">
        <v>28</v>
      </c>
      <c r="L43" s="7">
        <v>800</v>
      </c>
      <c r="M43" s="8"/>
      <c r="N43" s="1"/>
      <c r="P43" t="str">
        <f t="shared" si="1"/>
        <v>b</v>
      </c>
      <c r="Q43" s="49" t="str">
        <f t="shared" si="2"/>
        <v>02/02/2536</v>
      </c>
      <c r="R43" s="50">
        <f t="shared" si="3"/>
        <v>34002</v>
      </c>
      <c r="S43" s="51">
        <f t="shared" si="4"/>
        <v>27</v>
      </c>
    </row>
    <row r="44" spans="1:19" ht="20.100000000000001" customHeight="1">
      <c r="A44" s="3">
        <v>36</v>
      </c>
      <c r="B44" s="4" t="s">
        <v>14</v>
      </c>
      <c r="C44" s="5" t="s">
        <v>163</v>
      </c>
      <c r="D44" s="6" t="s">
        <v>164</v>
      </c>
      <c r="E44" s="3" t="s">
        <v>165</v>
      </c>
      <c r="F44" s="75" t="s">
        <v>52</v>
      </c>
      <c r="G44" s="75"/>
      <c r="H44" s="75" t="s">
        <v>30</v>
      </c>
      <c r="I44" s="75"/>
      <c r="J44" s="3" t="s">
        <v>166</v>
      </c>
      <c r="K44" s="20">
        <v>57</v>
      </c>
      <c r="L44" s="7">
        <v>800</v>
      </c>
      <c r="M44" s="8"/>
      <c r="N44" s="1"/>
      <c r="P44" t="str">
        <f t="shared" si="1"/>
        <v>b</v>
      </c>
      <c r="Q44" s="49" t="str">
        <f t="shared" si="2"/>
        <v>25/02/2507</v>
      </c>
      <c r="R44" s="50">
        <f t="shared" si="3"/>
        <v>23432</v>
      </c>
      <c r="S44" s="51">
        <f t="shared" si="4"/>
        <v>56</v>
      </c>
    </row>
    <row r="45" spans="1:19" ht="20.100000000000001" customHeight="1">
      <c r="A45" s="3">
        <v>37</v>
      </c>
      <c r="B45" s="4" t="s">
        <v>14</v>
      </c>
      <c r="C45" s="5" t="s">
        <v>167</v>
      </c>
      <c r="D45" s="6" t="s">
        <v>168</v>
      </c>
      <c r="E45" s="3" t="s">
        <v>169</v>
      </c>
      <c r="F45" s="75" t="s">
        <v>52</v>
      </c>
      <c r="G45" s="75"/>
      <c r="H45" s="75" t="s">
        <v>25</v>
      </c>
      <c r="I45" s="75"/>
      <c r="J45" s="3" t="s">
        <v>170</v>
      </c>
      <c r="K45" s="20">
        <v>85</v>
      </c>
      <c r="L45" s="7">
        <v>800</v>
      </c>
      <c r="M45" s="8"/>
      <c r="N45" s="1"/>
      <c r="P45" t="str">
        <f t="shared" si="1"/>
        <v>b</v>
      </c>
      <c r="Q45" s="49" t="str">
        <f t="shared" si="2"/>
        <v>03/01/2478</v>
      </c>
      <c r="R45" s="50">
        <f t="shared" si="3"/>
        <v>12787</v>
      </c>
      <c r="S45" s="51">
        <f t="shared" si="4"/>
        <v>85</v>
      </c>
    </row>
    <row r="46" spans="1:19" ht="20.100000000000001" customHeight="1">
      <c r="A46" s="3">
        <v>38</v>
      </c>
      <c r="B46" s="4" t="s">
        <v>14</v>
      </c>
      <c r="C46" s="5" t="s">
        <v>171</v>
      </c>
      <c r="D46" s="6" t="s">
        <v>172</v>
      </c>
      <c r="E46" s="3" t="s">
        <v>173</v>
      </c>
      <c r="F46" s="75" t="s">
        <v>52</v>
      </c>
      <c r="G46" s="75"/>
      <c r="H46" s="75" t="s">
        <v>30</v>
      </c>
      <c r="I46" s="75"/>
      <c r="J46" s="3" t="s">
        <v>174</v>
      </c>
      <c r="K46" s="20">
        <v>42</v>
      </c>
      <c r="L46" s="7">
        <v>800</v>
      </c>
      <c r="M46" s="8"/>
      <c r="N46" s="1"/>
      <c r="P46" t="str">
        <f t="shared" si="1"/>
        <v>b</v>
      </c>
      <c r="Q46" s="49" t="str">
        <f t="shared" si="2"/>
        <v>13/03/2522</v>
      </c>
      <c r="R46" s="50">
        <f t="shared" si="3"/>
        <v>28927</v>
      </c>
      <c r="S46" s="51">
        <f t="shared" si="4"/>
        <v>41</v>
      </c>
    </row>
    <row r="47" spans="1:19" ht="20.100000000000001" customHeight="1">
      <c r="A47" s="3">
        <v>39</v>
      </c>
      <c r="B47" s="4" t="s">
        <v>33</v>
      </c>
      <c r="C47" s="5" t="s">
        <v>175</v>
      </c>
      <c r="D47" s="6" t="s">
        <v>176</v>
      </c>
      <c r="E47" s="3" t="s">
        <v>177</v>
      </c>
      <c r="F47" s="75" t="s">
        <v>52</v>
      </c>
      <c r="G47" s="75"/>
      <c r="H47" s="75" t="s">
        <v>30</v>
      </c>
      <c r="I47" s="75"/>
      <c r="J47" s="3" t="s">
        <v>178</v>
      </c>
      <c r="K47" s="20">
        <v>71</v>
      </c>
      <c r="L47" s="7">
        <v>800</v>
      </c>
      <c r="M47" s="8"/>
      <c r="N47" s="1"/>
      <c r="P47" t="str">
        <f t="shared" si="1"/>
        <v>b</v>
      </c>
      <c r="Q47" s="49" t="str">
        <f t="shared" si="2"/>
        <v>29/01/2492</v>
      </c>
      <c r="R47" s="50">
        <f t="shared" si="3"/>
        <v>17927</v>
      </c>
      <c r="S47" s="51">
        <f t="shared" si="4"/>
        <v>71</v>
      </c>
    </row>
    <row r="48" spans="1:19" ht="20.100000000000001" customHeight="1">
      <c r="A48" s="3">
        <v>40</v>
      </c>
      <c r="B48" s="4" t="s">
        <v>14</v>
      </c>
      <c r="C48" s="5" t="s">
        <v>179</v>
      </c>
      <c r="D48" s="6" t="s">
        <v>180</v>
      </c>
      <c r="E48" s="3" t="s">
        <v>100</v>
      </c>
      <c r="F48" s="75" t="s">
        <v>52</v>
      </c>
      <c r="G48" s="75"/>
      <c r="H48" s="75" t="s">
        <v>19</v>
      </c>
      <c r="I48" s="75"/>
      <c r="J48" s="3" t="s">
        <v>181</v>
      </c>
      <c r="K48" s="20">
        <v>40</v>
      </c>
      <c r="L48" s="7">
        <v>800</v>
      </c>
      <c r="M48" s="8"/>
      <c r="N48" s="1"/>
      <c r="P48" t="str">
        <f t="shared" si="1"/>
        <v>b</v>
      </c>
      <c r="Q48" s="49" t="str">
        <f t="shared" si="2"/>
        <v>25/02/2524</v>
      </c>
      <c r="R48" s="50">
        <f t="shared" si="3"/>
        <v>29642</v>
      </c>
      <c r="S48" s="51">
        <f t="shared" si="4"/>
        <v>39</v>
      </c>
    </row>
    <row r="49" spans="1:19" ht="20.100000000000001" customHeight="1">
      <c r="A49" s="3">
        <v>41</v>
      </c>
      <c r="B49" s="4" t="s">
        <v>38</v>
      </c>
      <c r="C49" s="5" t="s">
        <v>182</v>
      </c>
      <c r="D49" s="6" t="s">
        <v>183</v>
      </c>
      <c r="E49" s="3" t="s">
        <v>184</v>
      </c>
      <c r="F49" s="75" t="s">
        <v>52</v>
      </c>
      <c r="G49" s="75"/>
      <c r="H49" s="75" t="s">
        <v>19</v>
      </c>
      <c r="I49" s="75"/>
      <c r="J49" s="3" t="s">
        <v>94</v>
      </c>
      <c r="K49" s="20">
        <v>67</v>
      </c>
      <c r="L49" s="7">
        <v>800</v>
      </c>
      <c r="M49" s="8"/>
      <c r="N49" s="1"/>
      <c r="P49" t="str">
        <f t="shared" si="1"/>
        <v>b</v>
      </c>
      <c r="Q49" s="49" t="str">
        <f t="shared" si="2"/>
        <v>01/01/2496</v>
      </c>
      <c r="R49" s="50">
        <f t="shared" si="3"/>
        <v>19360</v>
      </c>
      <c r="S49" s="51">
        <f t="shared" si="4"/>
        <v>67</v>
      </c>
    </row>
    <row r="50" spans="1:19" ht="20.100000000000001" customHeight="1">
      <c r="A50" s="3">
        <v>42</v>
      </c>
      <c r="B50" s="4" t="s">
        <v>33</v>
      </c>
      <c r="C50" s="5" t="s">
        <v>185</v>
      </c>
      <c r="D50" s="6" t="s">
        <v>186</v>
      </c>
      <c r="E50" s="3" t="s">
        <v>24</v>
      </c>
      <c r="F50" s="75" t="s">
        <v>52</v>
      </c>
      <c r="G50" s="75"/>
      <c r="H50" s="75" t="s">
        <v>19</v>
      </c>
      <c r="I50" s="75"/>
      <c r="J50" s="3" t="s">
        <v>187</v>
      </c>
      <c r="K50" s="20">
        <v>51</v>
      </c>
      <c r="L50" s="7">
        <v>800</v>
      </c>
      <c r="M50" s="8"/>
      <c r="N50" s="1"/>
      <c r="P50" t="str">
        <f t="shared" si="1"/>
        <v>b</v>
      </c>
      <c r="Q50" s="49" t="str">
        <f t="shared" si="2"/>
        <v>05/10/2512</v>
      </c>
      <c r="R50" s="50">
        <f t="shared" si="3"/>
        <v>25481</v>
      </c>
      <c r="S50" s="51">
        <f t="shared" si="4"/>
        <v>50</v>
      </c>
    </row>
    <row r="51" spans="1:19" ht="20.100000000000001" customHeight="1">
      <c r="A51" s="3">
        <v>43</v>
      </c>
      <c r="B51" s="4" t="s">
        <v>14</v>
      </c>
      <c r="C51" s="5" t="s">
        <v>188</v>
      </c>
      <c r="D51" s="6" t="s">
        <v>189</v>
      </c>
      <c r="E51" s="3" t="s">
        <v>190</v>
      </c>
      <c r="F51" s="75" t="s">
        <v>52</v>
      </c>
      <c r="G51" s="75"/>
      <c r="H51" s="75" t="s">
        <v>25</v>
      </c>
      <c r="I51" s="75"/>
      <c r="J51" s="3" t="s">
        <v>191</v>
      </c>
      <c r="K51" s="20">
        <v>63</v>
      </c>
      <c r="L51" s="7">
        <v>800</v>
      </c>
      <c r="M51" s="8"/>
      <c r="N51" s="1"/>
      <c r="P51" t="str">
        <f t="shared" si="1"/>
        <v>b</v>
      </c>
      <c r="Q51" s="49" t="str">
        <f t="shared" si="2"/>
        <v>28/02/2500</v>
      </c>
      <c r="R51" s="50">
        <f t="shared" si="3"/>
        <v>20879</v>
      </c>
      <c r="S51" s="51">
        <f t="shared" si="4"/>
        <v>63</v>
      </c>
    </row>
    <row r="52" spans="1:19" ht="20.100000000000001" customHeight="1">
      <c r="A52" s="3">
        <v>44</v>
      </c>
      <c r="B52" s="4" t="s">
        <v>33</v>
      </c>
      <c r="C52" s="5" t="s">
        <v>192</v>
      </c>
      <c r="D52" s="6" t="s">
        <v>193</v>
      </c>
      <c r="E52" s="3" t="s">
        <v>194</v>
      </c>
      <c r="F52" s="75" t="s">
        <v>52</v>
      </c>
      <c r="G52" s="75"/>
      <c r="H52" s="75" t="s">
        <v>30</v>
      </c>
      <c r="I52" s="75"/>
      <c r="J52" s="3" t="s">
        <v>195</v>
      </c>
      <c r="K52" s="20">
        <v>57</v>
      </c>
      <c r="L52" s="7">
        <v>800</v>
      </c>
      <c r="M52" s="8"/>
      <c r="N52" s="1"/>
      <c r="P52" t="str">
        <f t="shared" si="1"/>
        <v>b</v>
      </c>
      <c r="Q52" s="49" t="str">
        <f t="shared" si="2"/>
        <v>19/08/2507</v>
      </c>
      <c r="R52" s="50">
        <f t="shared" si="3"/>
        <v>23608</v>
      </c>
      <c r="S52" s="51">
        <f t="shared" si="4"/>
        <v>56</v>
      </c>
    </row>
    <row r="53" spans="1:19" s="60" customFormat="1" ht="20.100000000000001" customHeight="1">
      <c r="A53" s="52">
        <v>45</v>
      </c>
      <c r="B53" s="53" t="s">
        <v>47</v>
      </c>
      <c r="C53" s="54" t="s">
        <v>196</v>
      </c>
      <c r="D53" s="55" t="s">
        <v>197</v>
      </c>
      <c r="E53" s="52" t="s">
        <v>32</v>
      </c>
      <c r="F53" s="76" t="s">
        <v>52</v>
      </c>
      <c r="G53" s="76"/>
      <c r="H53" s="76" t="s">
        <v>19</v>
      </c>
      <c r="I53" s="76"/>
      <c r="J53" s="52" t="s">
        <v>198</v>
      </c>
      <c r="K53" s="56">
        <v>11</v>
      </c>
      <c r="L53" s="57">
        <v>1000</v>
      </c>
      <c r="M53" s="58"/>
      <c r="N53" s="59"/>
      <c r="P53" s="60" t="str">
        <f t="shared" si="1"/>
        <v>A</v>
      </c>
      <c r="Q53" s="61" t="str">
        <f t="shared" si="2"/>
        <v>16/06/2553</v>
      </c>
      <c r="R53" s="62">
        <f t="shared" si="3"/>
        <v>40345</v>
      </c>
      <c r="S53" s="63">
        <f t="shared" si="4"/>
        <v>10</v>
      </c>
    </row>
    <row r="54" spans="1:19" ht="20.100000000000001" customHeight="1">
      <c r="A54" s="3">
        <v>46</v>
      </c>
      <c r="B54" s="4" t="s">
        <v>14</v>
      </c>
      <c r="C54" s="5" t="s">
        <v>199</v>
      </c>
      <c r="D54" s="6" t="s">
        <v>197</v>
      </c>
      <c r="E54" s="3" t="s">
        <v>200</v>
      </c>
      <c r="F54" s="75" t="s">
        <v>52</v>
      </c>
      <c r="G54" s="75"/>
      <c r="H54" s="75" t="s">
        <v>19</v>
      </c>
      <c r="I54" s="75"/>
      <c r="J54" s="3" t="s">
        <v>201</v>
      </c>
      <c r="K54" s="20">
        <v>83</v>
      </c>
      <c r="L54" s="7">
        <v>800</v>
      </c>
      <c r="M54" s="8"/>
      <c r="N54" s="1"/>
      <c r="P54" t="str">
        <f t="shared" si="1"/>
        <v>b</v>
      </c>
      <c r="Q54" s="49" t="str">
        <f t="shared" si="2"/>
        <v>01/01/2480</v>
      </c>
      <c r="R54" s="50">
        <f t="shared" si="3"/>
        <v>13516</v>
      </c>
      <c r="S54" s="51">
        <f t="shared" si="4"/>
        <v>83</v>
      </c>
    </row>
    <row r="55" spans="1:19" ht="20.100000000000001" customHeight="1">
      <c r="A55" s="3">
        <v>47</v>
      </c>
      <c r="B55" s="4" t="s">
        <v>38</v>
      </c>
      <c r="C55" s="5" t="s">
        <v>202</v>
      </c>
      <c r="D55" s="6" t="s">
        <v>203</v>
      </c>
      <c r="E55" s="3" t="s">
        <v>66</v>
      </c>
      <c r="F55" s="75" t="s">
        <v>52</v>
      </c>
      <c r="G55" s="75"/>
      <c r="H55" s="75" t="s">
        <v>30</v>
      </c>
      <c r="I55" s="75"/>
      <c r="J55" s="3" t="s">
        <v>204</v>
      </c>
      <c r="K55" s="20">
        <v>57</v>
      </c>
      <c r="L55" s="7">
        <v>800</v>
      </c>
      <c r="M55" s="8"/>
      <c r="N55" s="1"/>
      <c r="P55" t="str">
        <f t="shared" si="1"/>
        <v>b</v>
      </c>
      <c r="Q55" s="49" t="str">
        <f t="shared" si="2"/>
        <v>02/07/2507</v>
      </c>
      <c r="R55" s="50">
        <f t="shared" si="3"/>
        <v>23560</v>
      </c>
      <c r="S55" s="51">
        <f t="shared" si="4"/>
        <v>56</v>
      </c>
    </row>
    <row r="56" spans="1:19" ht="20.100000000000001" customHeight="1">
      <c r="A56" s="3">
        <v>48</v>
      </c>
      <c r="B56" s="4" t="s">
        <v>14</v>
      </c>
      <c r="C56" s="5" t="s">
        <v>205</v>
      </c>
      <c r="D56" s="6" t="s">
        <v>206</v>
      </c>
      <c r="E56" s="3" t="s">
        <v>207</v>
      </c>
      <c r="F56" s="75" t="s">
        <v>52</v>
      </c>
      <c r="G56" s="75"/>
      <c r="H56" s="75" t="s">
        <v>25</v>
      </c>
      <c r="I56" s="75"/>
      <c r="J56" s="3" t="s">
        <v>208</v>
      </c>
      <c r="K56" s="20">
        <v>86</v>
      </c>
      <c r="L56" s="7">
        <v>800</v>
      </c>
      <c r="M56" s="8"/>
      <c r="N56" s="1"/>
      <c r="P56" t="str">
        <f t="shared" si="1"/>
        <v>b</v>
      </c>
      <c r="Q56" s="49" t="str">
        <f t="shared" si="2"/>
        <v>01/01/2477</v>
      </c>
      <c r="R56" s="50">
        <f t="shared" si="3"/>
        <v>12420</v>
      </c>
      <c r="S56" s="51">
        <f t="shared" si="4"/>
        <v>86</v>
      </c>
    </row>
    <row r="57" spans="1:19" ht="20.100000000000001" customHeight="1">
      <c r="A57" s="3">
        <v>49</v>
      </c>
      <c r="B57" s="4" t="s">
        <v>33</v>
      </c>
      <c r="C57" s="5" t="s">
        <v>209</v>
      </c>
      <c r="D57" s="6" t="s">
        <v>210</v>
      </c>
      <c r="E57" s="3" t="s">
        <v>211</v>
      </c>
      <c r="F57" s="75" t="s">
        <v>52</v>
      </c>
      <c r="G57" s="75"/>
      <c r="H57" s="75" t="s">
        <v>25</v>
      </c>
      <c r="I57" s="75"/>
      <c r="J57" s="3" t="s">
        <v>212</v>
      </c>
      <c r="K57" s="20">
        <v>84</v>
      </c>
      <c r="L57" s="7">
        <v>800</v>
      </c>
      <c r="M57" s="8"/>
      <c r="N57" s="1"/>
      <c r="P57" t="str">
        <f t="shared" si="1"/>
        <v>b</v>
      </c>
      <c r="Q57" s="49" t="str">
        <f t="shared" si="2"/>
        <v>01/01/2479</v>
      </c>
      <c r="R57" s="50">
        <f t="shared" si="3"/>
        <v>13150</v>
      </c>
      <c r="S57" s="51">
        <f t="shared" si="4"/>
        <v>84</v>
      </c>
    </row>
    <row r="58" spans="1:19" ht="20.100000000000001" customHeight="1">
      <c r="A58" s="3">
        <v>50</v>
      </c>
      <c r="B58" s="4" t="s">
        <v>38</v>
      </c>
      <c r="C58" s="5" t="s">
        <v>213</v>
      </c>
      <c r="D58" s="6" t="s">
        <v>214</v>
      </c>
      <c r="E58" s="3" t="s">
        <v>43</v>
      </c>
      <c r="F58" s="75" t="s">
        <v>52</v>
      </c>
      <c r="G58" s="75"/>
      <c r="H58" s="75" t="s">
        <v>19</v>
      </c>
      <c r="I58" s="75"/>
      <c r="J58" s="3" t="s">
        <v>46</v>
      </c>
      <c r="K58" s="20">
        <v>74</v>
      </c>
      <c r="L58" s="7">
        <v>800</v>
      </c>
      <c r="M58" s="8"/>
      <c r="N58" s="1"/>
      <c r="P58" t="str">
        <f t="shared" si="1"/>
        <v>b</v>
      </c>
      <c r="Q58" s="49" t="str">
        <f t="shared" si="2"/>
        <v>01/01/2489</v>
      </c>
      <c r="R58" s="50">
        <f t="shared" si="3"/>
        <v>16803</v>
      </c>
      <c r="S58" s="51">
        <f t="shared" si="4"/>
        <v>74</v>
      </c>
    </row>
    <row r="59" spans="1:19" ht="20.100000000000001" customHeight="1">
      <c r="A59" s="3">
        <v>51</v>
      </c>
      <c r="B59" s="4" t="s">
        <v>14</v>
      </c>
      <c r="C59" s="5" t="s">
        <v>215</v>
      </c>
      <c r="D59" s="6" t="s">
        <v>216</v>
      </c>
      <c r="E59" s="3" t="s">
        <v>217</v>
      </c>
      <c r="F59" s="75" t="s">
        <v>52</v>
      </c>
      <c r="G59" s="75"/>
      <c r="H59" s="75" t="s">
        <v>19</v>
      </c>
      <c r="I59" s="75"/>
      <c r="J59" s="3" t="s">
        <v>130</v>
      </c>
      <c r="K59" s="20">
        <v>71</v>
      </c>
      <c r="L59" s="7">
        <v>800</v>
      </c>
      <c r="M59" s="8"/>
      <c r="N59" s="1"/>
      <c r="P59" t="str">
        <f t="shared" si="1"/>
        <v>b</v>
      </c>
      <c r="Q59" s="49" t="str">
        <f t="shared" si="2"/>
        <v>01/01/2492</v>
      </c>
      <c r="R59" s="50">
        <f t="shared" si="3"/>
        <v>17899</v>
      </c>
      <c r="S59" s="51">
        <f t="shared" si="4"/>
        <v>71</v>
      </c>
    </row>
    <row r="60" spans="1:19" ht="20.100000000000001" customHeight="1">
      <c r="A60" s="3">
        <v>52</v>
      </c>
      <c r="B60" s="4" t="s">
        <v>33</v>
      </c>
      <c r="C60" s="5" t="s">
        <v>218</v>
      </c>
      <c r="D60" s="6" t="s">
        <v>219</v>
      </c>
      <c r="E60" s="3" t="s">
        <v>220</v>
      </c>
      <c r="F60" s="75" t="s">
        <v>52</v>
      </c>
      <c r="G60" s="75"/>
      <c r="H60" s="75" t="s">
        <v>25</v>
      </c>
      <c r="I60" s="75"/>
      <c r="J60" s="3" t="s">
        <v>221</v>
      </c>
      <c r="K60" s="20">
        <v>61</v>
      </c>
      <c r="L60" s="7">
        <v>800</v>
      </c>
      <c r="M60" s="8"/>
      <c r="N60" s="1"/>
      <c r="P60" t="str">
        <f t="shared" si="1"/>
        <v>b</v>
      </c>
      <c r="Q60" s="49" t="str">
        <f t="shared" si="2"/>
        <v>15/08/2502</v>
      </c>
      <c r="R60" s="50">
        <f t="shared" si="3"/>
        <v>21777</v>
      </c>
      <c r="S60" s="51">
        <f t="shared" si="4"/>
        <v>61</v>
      </c>
    </row>
    <row r="61" spans="1:19" ht="20.100000000000001" customHeight="1">
      <c r="A61" s="3">
        <v>53</v>
      </c>
      <c r="B61" s="4" t="s">
        <v>14</v>
      </c>
      <c r="C61" s="5" t="s">
        <v>222</v>
      </c>
      <c r="D61" s="6" t="s">
        <v>223</v>
      </c>
      <c r="E61" s="3" t="s">
        <v>73</v>
      </c>
      <c r="F61" s="75" t="s">
        <v>52</v>
      </c>
      <c r="G61" s="75"/>
      <c r="H61" s="75" t="s">
        <v>25</v>
      </c>
      <c r="I61" s="75"/>
      <c r="J61" s="3" t="s">
        <v>224</v>
      </c>
      <c r="K61" s="20">
        <v>72</v>
      </c>
      <c r="L61" s="7">
        <v>800</v>
      </c>
      <c r="M61" s="8"/>
      <c r="N61" s="1"/>
      <c r="P61" t="str">
        <f t="shared" si="1"/>
        <v>b</v>
      </c>
      <c r="Q61" s="49" t="str">
        <f t="shared" si="2"/>
        <v>18/05/2491</v>
      </c>
      <c r="R61" s="50">
        <f t="shared" si="3"/>
        <v>17671</v>
      </c>
      <c r="S61" s="51">
        <f t="shared" si="4"/>
        <v>72</v>
      </c>
    </row>
    <row r="62" spans="1:19" ht="20.100000000000001" customHeight="1">
      <c r="A62" s="3">
        <v>54</v>
      </c>
      <c r="B62" s="4" t="s">
        <v>14</v>
      </c>
      <c r="C62" s="5" t="s">
        <v>225</v>
      </c>
      <c r="D62" s="6" t="s">
        <v>226</v>
      </c>
      <c r="E62" s="3" t="s">
        <v>227</v>
      </c>
      <c r="F62" s="75" t="s">
        <v>52</v>
      </c>
      <c r="G62" s="75"/>
      <c r="H62" s="75" t="s">
        <v>25</v>
      </c>
      <c r="I62" s="75"/>
      <c r="J62" s="3" t="s">
        <v>228</v>
      </c>
      <c r="K62" s="20">
        <v>25</v>
      </c>
      <c r="L62" s="7">
        <v>800</v>
      </c>
      <c r="M62" s="8"/>
      <c r="N62" s="1"/>
      <c r="P62" t="str">
        <f t="shared" si="1"/>
        <v>b</v>
      </c>
      <c r="Q62" s="49" t="str">
        <f t="shared" si="2"/>
        <v>23/03/2539</v>
      </c>
      <c r="R62" s="50">
        <f t="shared" si="3"/>
        <v>35147</v>
      </c>
      <c r="S62" s="51">
        <f t="shared" si="4"/>
        <v>24</v>
      </c>
    </row>
    <row r="63" spans="1:19" ht="20.100000000000001" customHeight="1">
      <c r="A63" s="3">
        <v>55</v>
      </c>
      <c r="B63" s="4" t="s">
        <v>14</v>
      </c>
      <c r="C63" s="5" t="s">
        <v>229</v>
      </c>
      <c r="D63" s="6" t="s">
        <v>230</v>
      </c>
      <c r="E63" s="3" t="s">
        <v>57</v>
      </c>
      <c r="F63" s="75" t="s">
        <v>52</v>
      </c>
      <c r="G63" s="75"/>
      <c r="H63" s="75" t="s">
        <v>19</v>
      </c>
      <c r="I63" s="75"/>
      <c r="J63" s="3" t="s">
        <v>231</v>
      </c>
      <c r="K63" s="20">
        <v>62</v>
      </c>
      <c r="L63" s="7">
        <v>800</v>
      </c>
      <c r="M63" s="8"/>
      <c r="N63" s="1"/>
      <c r="P63" t="str">
        <f t="shared" si="1"/>
        <v>b</v>
      </c>
      <c r="Q63" s="49" t="str">
        <f t="shared" si="2"/>
        <v>15/12/2500</v>
      </c>
      <c r="R63" s="50">
        <f t="shared" si="3"/>
        <v>21169</v>
      </c>
      <c r="S63" s="51">
        <f t="shared" si="4"/>
        <v>62</v>
      </c>
    </row>
    <row r="64" spans="1:19" ht="20.100000000000001" customHeight="1">
      <c r="A64" s="3">
        <v>56</v>
      </c>
      <c r="B64" s="4" t="s">
        <v>38</v>
      </c>
      <c r="C64" s="5" t="s">
        <v>232</v>
      </c>
      <c r="D64" s="6" t="s">
        <v>233</v>
      </c>
      <c r="E64" s="3" t="s">
        <v>234</v>
      </c>
      <c r="F64" s="75" t="s">
        <v>52</v>
      </c>
      <c r="G64" s="75"/>
      <c r="H64" s="75" t="s">
        <v>25</v>
      </c>
      <c r="I64" s="75"/>
      <c r="J64" s="3" t="s">
        <v>235</v>
      </c>
      <c r="K64" s="20">
        <v>49</v>
      </c>
      <c r="L64" s="7">
        <v>800</v>
      </c>
      <c r="M64" s="8"/>
      <c r="N64" s="1"/>
      <c r="P64" t="str">
        <f t="shared" si="1"/>
        <v>b</v>
      </c>
      <c r="Q64" s="49" t="str">
        <f t="shared" si="2"/>
        <v>08/10/2514</v>
      </c>
      <c r="R64" s="50">
        <f t="shared" si="3"/>
        <v>26214</v>
      </c>
      <c r="S64" s="51">
        <f t="shared" si="4"/>
        <v>48</v>
      </c>
    </row>
    <row r="65" spans="1:19" ht="20.100000000000001" customHeight="1">
      <c r="A65" s="3">
        <v>57</v>
      </c>
      <c r="B65" s="4" t="s">
        <v>14</v>
      </c>
      <c r="C65" s="5" t="s">
        <v>236</v>
      </c>
      <c r="D65" s="6" t="s">
        <v>237</v>
      </c>
      <c r="E65" s="3" t="s">
        <v>238</v>
      </c>
      <c r="F65" s="75" t="s">
        <v>52</v>
      </c>
      <c r="G65" s="75"/>
      <c r="H65" s="75" t="s">
        <v>30</v>
      </c>
      <c r="I65" s="75"/>
      <c r="J65" s="3" t="s">
        <v>239</v>
      </c>
      <c r="K65" s="20">
        <v>62</v>
      </c>
      <c r="L65" s="7">
        <v>800</v>
      </c>
      <c r="M65" s="8"/>
      <c r="N65" s="1"/>
      <c r="P65" t="str">
        <f t="shared" si="1"/>
        <v>b</v>
      </c>
      <c r="Q65" s="49" t="str">
        <f t="shared" si="2"/>
        <v>23/03/2501</v>
      </c>
      <c r="R65" s="50">
        <f t="shared" si="3"/>
        <v>21267</v>
      </c>
      <c r="S65" s="51">
        <f t="shared" si="4"/>
        <v>62</v>
      </c>
    </row>
    <row r="66" spans="1:19" ht="20.100000000000001" customHeight="1">
      <c r="A66" s="3">
        <v>58</v>
      </c>
      <c r="B66" s="4" t="s">
        <v>14</v>
      </c>
      <c r="C66" s="5" t="s">
        <v>240</v>
      </c>
      <c r="D66" s="6" t="s">
        <v>241</v>
      </c>
      <c r="E66" s="3" t="s">
        <v>114</v>
      </c>
      <c r="F66" s="75" t="s">
        <v>52</v>
      </c>
      <c r="G66" s="75"/>
      <c r="H66" s="75" t="s">
        <v>25</v>
      </c>
      <c r="I66" s="75"/>
      <c r="J66" s="3" t="s">
        <v>242</v>
      </c>
      <c r="K66" s="20">
        <v>59</v>
      </c>
      <c r="L66" s="7">
        <v>800</v>
      </c>
      <c r="M66" s="8"/>
      <c r="N66" s="1"/>
      <c r="P66" t="str">
        <f t="shared" si="1"/>
        <v>b</v>
      </c>
      <c r="Q66" s="49" t="str">
        <f t="shared" si="2"/>
        <v>30/04/2505</v>
      </c>
      <c r="R66" s="50">
        <f t="shared" si="3"/>
        <v>22766</v>
      </c>
      <c r="S66" s="51">
        <f t="shared" si="4"/>
        <v>58</v>
      </c>
    </row>
    <row r="67" spans="1:19" ht="20.100000000000001" customHeight="1">
      <c r="A67" s="3">
        <v>59</v>
      </c>
      <c r="B67" s="4" t="s">
        <v>14</v>
      </c>
      <c r="C67" s="5" t="s">
        <v>243</v>
      </c>
      <c r="D67" s="6" t="s">
        <v>119</v>
      </c>
      <c r="E67" s="3" t="s">
        <v>125</v>
      </c>
      <c r="F67" s="75" t="s">
        <v>52</v>
      </c>
      <c r="G67" s="75"/>
      <c r="H67" s="75" t="s">
        <v>19</v>
      </c>
      <c r="I67" s="75"/>
      <c r="J67" s="3" t="s">
        <v>130</v>
      </c>
      <c r="K67" s="20">
        <v>71</v>
      </c>
      <c r="L67" s="7">
        <v>800</v>
      </c>
      <c r="M67" s="8"/>
      <c r="N67" s="1"/>
      <c r="P67" t="str">
        <f t="shared" si="1"/>
        <v>b</v>
      </c>
      <c r="Q67" s="49" t="str">
        <f t="shared" si="2"/>
        <v>01/01/2492</v>
      </c>
      <c r="R67" s="50">
        <f t="shared" si="3"/>
        <v>17899</v>
      </c>
      <c r="S67" s="51">
        <f t="shared" si="4"/>
        <v>71</v>
      </c>
    </row>
    <row r="68" spans="1:19" ht="20.100000000000001" customHeight="1">
      <c r="A68" s="3">
        <v>60</v>
      </c>
      <c r="B68" s="4" t="s">
        <v>33</v>
      </c>
      <c r="C68" s="5" t="s">
        <v>244</v>
      </c>
      <c r="D68" s="6" t="s">
        <v>172</v>
      </c>
      <c r="E68" s="3" t="s">
        <v>125</v>
      </c>
      <c r="F68" s="75" t="s">
        <v>52</v>
      </c>
      <c r="G68" s="75"/>
      <c r="H68" s="75" t="s">
        <v>25</v>
      </c>
      <c r="I68" s="75"/>
      <c r="J68" s="3" t="s">
        <v>245</v>
      </c>
      <c r="K68" s="20">
        <v>78</v>
      </c>
      <c r="L68" s="7">
        <v>800</v>
      </c>
      <c r="M68" s="8"/>
      <c r="N68" s="1"/>
      <c r="P68" t="str">
        <f t="shared" si="1"/>
        <v>b</v>
      </c>
      <c r="Q68" s="49" t="str">
        <f t="shared" si="2"/>
        <v>01/01/2485</v>
      </c>
      <c r="R68" s="50">
        <f t="shared" si="3"/>
        <v>15342</v>
      </c>
      <c r="S68" s="51">
        <f t="shared" si="4"/>
        <v>78</v>
      </c>
    </row>
    <row r="69" spans="1:19" s="60" customFormat="1" ht="20.100000000000001" customHeight="1">
      <c r="A69" s="52">
        <v>61</v>
      </c>
      <c r="B69" s="53" t="s">
        <v>246</v>
      </c>
      <c r="C69" s="54" t="s">
        <v>247</v>
      </c>
      <c r="D69" s="55" t="s">
        <v>248</v>
      </c>
      <c r="E69" s="52" t="s">
        <v>85</v>
      </c>
      <c r="F69" s="76" t="s">
        <v>52</v>
      </c>
      <c r="G69" s="76"/>
      <c r="H69" s="76" t="s">
        <v>25</v>
      </c>
      <c r="I69" s="76"/>
      <c r="J69" s="52" t="s">
        <v>249</v>
      </c>
      <c r="K69" s="56">
        <v>17</v>
      </c>
      <c r="L69" s="57">
        <v>1000</v>
      </c>
      <c r="M69" s="58"/>
      <c r="N69" s="59"/>
      <c r="P69" s="60" t="str">
        <f t="shared" si="1"/>
        <v>A</v>
      </c>
      <c r="Q69" s="61" t="str">
        <f t="shared" si="2"/>
        <v>22/04/2547</v>
      </c>
      <c r="R69" s="62">
        <f t="shared" si="3"/>
        <v>38099</v>
      </c>
      <c r="S69" s="63">
        <f t="shared" si="4"/>
        <v>16</v>
      </c>
    </row>
    <row r="70" spans="1:19" s="60" customFormat="1" ht="20.100000000000001" customHeight="1">
      <c r="A70" s="52">
        <v>62</v>
      </c>
      <c r="B70" s="53" t="s">
        <v>250</v>
      </c>
      <c r="C70" s="54" t="s">
        <v>251</v>
      </c>
      <c r="D70" s="55" t="s">
        <v>252</v>
      </c>
      <c r="E70" s="52" t="s">
        <v>253</v>
      </c>
      <c r="F70" s="76" t="s">
        <v>52</v>
      </c>
      <c r="G70" s="76"/>
      <c r="H70" s="76" t="s">
        <v>19</v>
      </c>
      <c r="I70" s="76"/>
      <c r="J70" s="52" t="s">
        <v>254</v>
      </c>
      <c r="K70" s="56">
        <v>14</v>
      </c>
      <c r="L70" s="57">
        <v>1000</v>
      </c>
      <c r="M70" s="58"/>
      <c r="N70" s="59"/>
      <c r="P70" s="60" t="str">
        <f t="shared" si="1"/>
        <v>A</v>
      </c>
      <c r="Q70" s="61" t="str">
        <f t="shared" si="2"/>
        <v>27/03/2550</v>
      </c>
      <c r="R70" s="62">
        <f t="shared" si="3"/>
        <v>39168</v>
      </c>
      <c r="S70" s="63">
        <f t="shared" si="4"/>
        <v>13</v>
      </c>
    </row>
    <row r="71" spans="1:19" ht="20.100000000000001" customHeight="1">
      <c r="A71" s="3">
        <v>63</v>
      </c>
      <c r="B71" s="4" t="s">
        <v>38</v>
      </c>
      <c r="C71" s="5" t="s">
        <v>255</v>
      </c>
      <c r="D71" s="6" t="s">
        <v>256</v>
      </c>
      <c r="E71" s="3" t="s">
        <v>104</v>
      </c>
      <c r="F71" s="75" t="s">
        <v>257</v>
      </c>
      <c r="G71" s="75"/>
      <c r="H71" s="75" t="s">
        <v>25</v>
      </c>
      <c r="I71" s="75"/>
      <c r="J71" s="3" t="s">
        <v>258</v>
      </c>
      <c r="K71" s="20">
        <v>73</v>
      </c>
      <c r="L71" s="7">
        <v>800</v>
      </c>
      <c r="M71" s="8"/>
      <c r="N71" s="1"/>
      <c r="P71" t="str">
        <f t="shared" si="1"/>
        <v>b</v>
      </c>
      <c r="Q71" s="49" t="str">
        <f t="shared" si="2"/>
        <v>15/10/2489</v>
      </c>
      <c r="R71" s="50">
        <f t="shared" si="3"/>
        <v>17090</v>
      </c>
      <c r="S71" s="51">
        <f t="shared" si="4"/>
        <v>73</v>
      </c>
    </row>
    <row r="72" spans="1:19" ht="20.100000000000001" customHeight="1">
      <c r="A72" s="3">
        <v>64</v>
      </c>
      <c r="B72" s="4" t="s">
        <v>38</v>
      </c>
      <c r="C72" s="5" t="s">
        <v>259</v>
      </c>
      <c r="D72" s="6" t="s">
        <v>260</v>
      </c>
      <c r="E72" s="3" t="s">
        <v>261</v>
      </c>
      <c r="F72" s="75" t="s">
        <v>257</v>
      </c>
      <c r="G72" s="75"/>
      <c r="H72" s="75" t="s">
        <v>19</v>
      </c>
      <c r="I72" s="75"/>
      <c r="J72" s="3" t="s">
        <v>262</v>
      </c>
      <c r="K72" s="20">
        <v>63</v>
      </c>
      <c r="L72" s="7">
        <v>800</v>
      </c>
      <c r="M72" s="8"/>
      <c r="N72" s="1"/>
      <c r="P72" t="str">
        <f t="shared" si="1"/>
        <v>b</v>
      </c>
      <c r="Q72" s="49" t="str">
        <f t="shared" si="2"/>
        <v>02/02/2500</v>
      </c>
      <c r="R72" s="50">
        <f t="shared" si="3"/>
        <v>20853</v>
      </c>
      <c r="S72" s="51">
        <f t="shared" si="4"/>
        <v>63</v>
      </c>
    </row>
    <row r="73" spans="1:19" ht="20.100000000000001" customHeight="1">
      <c r="A73" s="3">
        <v>65</v>
      </c>
      <c r="B73" s="4" t="s">
        <v>33</v>
      </c>
      <c r="C73" s="5" t="s">
        <v>263</v>
      </c>
      <c r="D73" s="6" t="s">
        <v>264</v>
      </c>
      <c r="E73" s="3" t="s">
        <v>265</v>
      </c>
      <c r="F73" s="75" t="s">
        <v>257</v>
      </c>
      <c r="G73" s="75"/>
      <c r="H73" s="75" t="s">
        <v>19</v>
      </c>
      <c r="I73" s="75"/>
      <c r="J73" s="3" t="s">
        <v>201</v>
      </c>
      <c r="K73" s="20">
        <v>83</v>
      </c>
      <c r="L73" s="7">
        <v>800</v>
      </c>
      <c r="M73" s="8"/>
      <c r="N73" s="1"/>
      <c r="P73" t="str">
        <f t="shared" si="1"/>
        <v>b</v>
      </c>
      <c r="Q73" s="49" t="str">
        <f t="shared" si="2"/>
        <v>01/01/2480</v>
      </c>
      <c r="R73" s="50">
        <f t="shared" si="3"/>
        <v>13516</v>
      </c>
      <c r="S73" s="51">
        <f t="shared" ref="S73:S104" si="5">DATEDIF(R73,$R$1,"y")</f>
        <v>83</v>
      </c>
    </row>
    <row r="74" spans="1:19" s="60" customFormat="1" ht="20.100000000000001" customHeight="1">
      <c r="A74" s="52">
        <v>66</v>
      </c>
      <c r="B74" s="53" t="s">
        <v>246</v>
      </c>
      <c r="C74" s="54" t="s">
        <v>266</v>
      </c>
      <c r="D74" s="55" t="s">
        <v>267</v>
      </c>
      <c r="E74" s="52" t="s">
        <v>268</v>
      </c>
      <c r="F74" s="76" t="s">
        <v>257</v>
      </c>
      <c r="G74" s="76"/>
      <c r="H74" s="76" t="s">
        <v>25</v>
      </c>
      <c r="I74" s="76"/>
      <c r="J74" s="52" t="s">
        <v>269</v>
      </c>
      <c r="K74" s="56">
        <v>13</v>
      </c>
      <c r="L74" s="57">
        <v>1000</v>
      </c>
      <c r="M74" s="58"/>
      <c r="N74" s="59"/>
      <c r="P74" s="60" t="str">
        <f t="shared" ref="P74:P106" si="6">IF(K74&lt;18,"A","b")</f>
        <v>A</v>
      </c>
      <c r="Q74" s="61" t="str">
        <f t="shared" ref="Q74:Q106" si="7">J74</f>
        <v>16/06/2551</v>
      </c>
      <c r="R74" s="62">
        <f t="shared" ref="R74:R106" si="8">DATE(YEAR(Q74)-543,MONTH(Q74),DAY(Q74))</f>
        <v>39615</v>
      </c>
      <c r="S74" s="63">
        <f t="shared" si="5"/>
        <v>12</v>
      </c>
    </row>
    <row r="75" spans="1:19" ht="20.100000000000001" customHeight="1">
      <c r="A75" s="3">
        <v>67</v>
      </c>
      <c r="B75" s="4" t="s">
        <v>14</v>
      </c>
      <c r="C75" s="5" t="s">
        <v>270</v>
      </c>
      <c r="D75" s="6" t="s">
        <v>271</v>
      </c>
      <c r="E75" s="3" t="s">
        <v>272</v>
      </c>
      <c r="F75" s="75" t="s">
        <v>257</v>
      </c>
      <c r="G75" s="75"/>
      <c r="H75" s="75" t="s">
        <v>19</v>
      </c>
      <c r="I75" s="75"/>
      <c r="J75" s="3" t="s">
        <v>273</v>
      </c>
      <c r="K75" s="20">
        <v>60</v>
      </c>
      <c r="L75" s="7">
        <v>800</v>
      </c>
      <c r="M75" s="8"/>
      <c r="N75" s="1"/>
      <c r="P75" t="str">
        <f t="shared" si="6"/>
        <v>b</v>
      </c>
      <c r="Q75" s="49" t="str">
        <f t="shared" si="7"/>
        <v>11/04/2504</v>
      </c>
      <c r="R75" s="50">
        <f t="shared" si="8"/>
        <v>22382</v>
      </c>
      <c r="S75" s="51">
        <f t="shared" si="5"/>
        <v>59</v>
      </c>
    </row>
    <row r="76" spans="1:19" ht="20.100000000000001" customHeight="1">
      <c r="A76" s="3">
        <v>68</v>
      </c>
      <c r="B76" s="4" t="s">
        <v>14</v>
      </c>
      <c r="C76" s="5" t="s">
        <v>274</v>
      </c>
      <c r="D76" s="6" t="s">
        <v>275</v>
      </c>
      <c r="E76" s="3" t="s">
        <v>276</v>
      </c>
      <c r="F76" s="75" t="s">
        <v>257</v>
      </c>
      <c r="G76" s="75"/>
      <c r="H76" s="75" t="s">
        <v>30</v>
      </c>
      <c r="I76" s="75"/>
      <c r="J76" s="3" t="s">
        <v>277</v>
      </c>
      <c r="K76" s="20">
        <v>79</v>
      </c>
      <c r="L76" s="7">
        <v>800</v>
      </c>
      <c r="M76" s="8"/>
      <c r="N76" s="1"/>
      <c r="P76" t="str">
        <f t="shared" si="6"/>
        <v>b</v>
      </c>
      <c r="Q76" s="49" t="str">
        <f t="shared" si="7"/>
        <v>01/01/2484</v>
      </c>
      <c r="R76" s="50">
        <f t="shared" si="8"/>
        <v>14977</v>
      </c>
      <c r="S76" s="51">
        <f t="shared" si="5"/>
        <v>79</v>
      </c>
    </row>
    <row r="77" spans="1:19" ht="20.100000000000001" customHeight="1">
      <c r="A77" s="3">
        <v>69</v>
      </c>
      <c r="B77" s="4" t="s">
        <v>14</v>
      </c>
      <c r="C77" s="5" t="s">
        <v>278</v>
      </c>
      <c r="D77" s="6" t="s">
        <v>279</v>
      </c>
      <c r="E77" s="3" t="s">
        <v>280</v>
      </c>
      <c r="F77" s="75" t="s">
        <v>257</v>
      </c>
      <c r="G77" s="75"/>
      <c r="H77" s="75" t="s">
        <v>19</v>
      </c>
      <c r="I77" s="75"/>
      <c r="J77" s="3" t="s">
        <v>281</v>
      </c>
      <c r="K77" s="20">
        <v>61</v>
      </c>
      <c r="L77" s="7">
        <v>800</v>
      </c>
      <c r="M77" s="8"/>
      <c r="N77" s="1"/>
      <c r="P77" t="str">
        <f t="shared" si="6"/>
        <v>b</v>
      </c>
      <c r="Q77" s="49" t="str">
        <f t="shared" si="7"/>
        <v>28/01/2502</v>
      </c>
      <c r="R77" s="50">
        <f t="shared" si="8"/>
        <v>21578</v>
      </c>
      <c r="S77" s="51">
        <f t="shared" si="5"/>
        <v>61</v>
      </c>
    </row>
    <row r="78" spans="1:19" ht="20.100000000000001" customHeight="1">
      <c r="A78" s="3">
        <v>70</v>
      </c>
      <c r="B78" s="4" t="s">
        <v>33</v>
      </c>
      <c r="C78" s="5" t="s">
        <v>282</v>
      </c>
      <c r="D78" s="6" t="s">
        <v>283</v>
      </c>
      <c r="E78" s="3" t="s">
        <v>284</v>
      </c>
      <c r="F78" s="75" t="s">
        <v>257</v>
      </c>
      <c r="G78" s="75"/>
      <c r="H78" s="75" t="s">
        <v>19</v>
      </c>
      <c r="I78" s="75"/>
      <c r="J78" s="3" t="s">
        <v>86</v>
      </c>
      <c r="K78" s="20">
        <v>66</v>
      </c>
      <c r="L78" s="7">
        <v>800</v>
      </c>
      <c r="M78" s="8"/>
      <c r="N78" s="1"/>
      <c r="P78" t="str">
        <f t="shared" si="6"/>
        <v>b</v>
      </c>
      <c r="Q78" s="49" t="str">
        <f t="shared" si="7"/>
        <v>01/01/2497</v>
      </c>
      <c r="R78" s="50">
        <f t="shared" si="8"/>
        <v>19725</v>
      </c>
      <c r="S78" s="51">
        <f t="shared" si="5"/>
        <v>66</v>
      </c>
    </row>
    <row r="79" spans="1:19" ht="20.100000000000001" customHeight="1">
      <c r="A79" s="3">
        <v>71</v>
      </c>
      <c r="B79" s="4" t="s">
        <v>14</v>
      </c>
      <c r="C79" s="5" t="s">
        <v>285</v>
      </c>
      <c r="D79" s="6" t="s">
        <v>286</v>
      </c>
      <c r="E79" s="3" t="s">
        <v>287</v>
      </c>
      <c r="F79" s="75" t="s">
        <v>257</v>
      </c>
      <c r="G79" s="75"/>
      <c r="H79" s="75" t="s">
        <v>25</v>
      </c>
      <c r="I79" s="75"/>
      <c r="J79" s="3" t="s">
        <v>288</v>
      </c>
      <c r="K79" s="20">
        <v>82</v>
      </c>
      <c r="L79" s="7">
        <v>800</v>
      </c>
      <c r="M79" s="8"/>
      <c r="N79" s="1"/>
      <c r="P79" t="str">
        <f t="shared" si="6"/>
        <v>b</v>
      </c>
      <c r="Q79" s="49" t="str">
        <f t="shared" si="7"/>
        <v>01/01/2481</v>
      </c>
      <c r="R79" s="50">
        <f t="shared" si="8"/>
        <v>13881</v>
      </c>
      <c r="S79" s="51">
        <f t="shared" si="5"/>
        <v>82</v>
      </c>
    </row>
    <row r="80" spans="1:19" ht="20.100000000000001" customHeight="1">
      <c r="A80" s="3">
        <v>72</v>
      </c>
      <c r="B80" s="4" t="s">
        <v>14</v>
      </c>
      <c r="C80" s="5" t="s">
        <v>289</v>
      </c>
      <c r="D80" s="6" t="s">
        <v>256</v>
      </c>
      <c r="E80" s="3" t="s">
        <v>127</v>
      </c>
      <c r="F80" s="75" t="s">
        <v>257</v>
      </c>
      <c r="G80" s="75"/>
      <c r="H80" s="75" t="s">
        <v>25</v>
      </c>
      <c r="I80" s="75"/>
      <c r="J80" s="3" t="s">
        <v>290</v>
      </c>
      <c r="K80" s="20">
        <v>85</v>
      </c>
      <c r="L80" s="7">
        <v>800</v>
      </c>
      <c r="M80" s="8"/>
      <c r="N80" s="1"/>
      <c r="P80" t="str">
        <f t="shared" si="6"/>
        <v>b</v>
      </c>
      <c r="Q80" s="49" t="str">
        <f t="shared" si="7"/>
        <v>03/02/2478</v>
      </c>
      <c r="R80" s="50">
        <f t="shared" si="8"/>
        <v>12818</v>
      </c>
      <c r="S80" s="51">
        <f t="shared" si="5"/>
        <v>85</v>
      </c>
    </row>
    <row r="81" spans="1:19" ht="20.100000000000001" customHeight="1">
      <c r="A81" s="3">
        <v>73</v>
      </c>
      <c r="B81" s="4" t="s">
        <v>38</v>
      </c>
      <c r="C81" s="5" t="s">
        <v>291</v>
      </c>
      <c r="D81" s="6" t="s">
        <v>292</v>
      </c>
      <c r="E81" s="3" t="s">
        <v>156</v>
      </c>
      <c r="F81" s="75" t="s">
        <v>257</v>
      </c>
      <c r="G81" s="75"/>
      <c r="H81" s="75" t="s">
        <v>19</v>
      </c>
      <c r="I81" s="75"/>
      <c r="J81" s="3" t="s">
        <v>293</v>
      </c>
      <c r="K81" s="20">
        <v>57</v>
      </c>
      <c r="L81" s="7">
        <v>800</v>
      </c>
      <c r="M81" s="8"/>
      <c r="N81" s="1"/>
      <c r="P81" t="str">
        <f t="shared" si="6"/>
        <v>b</v>
      </c>
      <c r="Q81" s="49" t="str">
        <f t="shared" si="7"/>
        <v>21/03/2507</v>
      </c>
      <c r="R81" s="50">
        <f t="shared" si="8"/>
        <v>23457</v>
      </c>
      <c r="S81" s="51">
        <f t="shared" si="5"/>
        <v>56</v>
      </c>
    </row>
    <row r="82" spans="1:19" ht="20.100000000000001" customHeight="1">
      <c r="A82" s="3">
        <v>74</v>
      </c>
      <c r="B82" s="4" t="s">
        <v>246</v>
      </c>
      <c r="C82" s="5" t="s">
        <v>294</v>
      </c>
      <c r="D82" s="6" t="s">
        <v>295</v>
      </c>
      <c r="E82" s="3" t="s">
        <v>43</v>
      </c>
      <c r="F82" s="75" t="s">
        <v>257</v>
      </c>
      <c r="G82" s="75"/>
      <c r="H82" s="75" t="s">
        <v>19</v>
      </c>
      <c r="I82" s="75"/>
      <c r="J82" s="3" t="s">
        <v>296</v>
      </c>
      <c r="K82" s="20">
        <v>35</v>
      </c>
      <c r="L82" s="7">
        <v>800</v>
      </c>
      <c r="M82" s="8"/>
      <c r="N82" s="1"/>
      <c r="P82" t="str">
        <f t="shared" si="6"/>
        <v>b</v>
      </c>
      <c r="Q82" s="49" t="str">
        <f t="shared" si="7"/>
        <v>26/11/2528</v>
      </c>
      <c r="R82" s="50">
        <f t="shared" si="8"/>
        <v>31377</v>
      </c>
      <c r="S82" s="51">
        <f t="shared" si="5"/>
        <v>34</v>
      </c>
    </row>
    <row r="83" spans="1:19" ht="20.100000000000001" customHeight="1">
      <c r="A83" s="3">
        <v>75</v>
      </c>
      <c r="B83" s="4" t="s">
        <v>14</v>
      </c>
      <c r="C83" s="5" t="s">
        <v>298</v>
      </c>
      <c r="D83" s="6" t="s">
        <v>299</v>
      </c>
      <c r="E83" s="3" t="s">
        <v>300</v>
      </c>
      <c r="F83" s="75" t="s">
        <v>257</v>
      </c>
      <c r="G83" s="75"/>
      <c r="H83" s="75" t="s">
        <v>19</v>
      </c>
      <c r="I83" s="75"/>
      <c r="J83" s="3" t="s">
        <v>301</v>
      </c>
      <c r="K83" s="20">
        <v>53</v>
      </c>
      <c r="L83" s="7">
        <v>800</v>
      </c>
      <c r="M83" s="8"/>
      <c r="N83" s="1"/>
      <c r="P83" t="str">
        <f t="shared" si="6"/>
        <v>b</v>
      </c>
      <c r="Q83" s="49" t="str">
        <f t="shared" si="7"/>
        <v>12/12/2510</v>
      </c>
      <c r="R83" s="50">
        <f t="shared" si="8"/>
        <v>24818</v>
      </c>
      <c r="S83" s="51">
        <f t="shared" si="5"/>
        <v>52</v>
      </c>
    </row>
    <row r="84" spans="1:19" ht="20.100000000000001" customHeight="1">
      <c r="A84" s="3">
        <v>76</v>
      </c>
      <c r="B84" s="4" t="s">
        <v>14</v>
      </c>
      <c r="C84" s="5" t="s">
        <v>302</v>
      </c>
      <c r="D84" s="6" t="s">
        <v>303</v>
      </c>
      <c r="E84" s="3" t="s">
        <v>304</v>
      </c>
      <c r="F84" s="75" t="s">
        <v>257</v>
      </c>
      <c r="G84" s="75"/>
      <c r="H84" s="75" t="s">
        <v>25</v>
      </c>
      <c r="I84" s="75"/>
      <c r="J84" s="3" t="s">
        <v>305</v>
      </c>
      <c r="K84" s="20">
        <v>41</v>
      </c>
      <c r="L84" s="7">
        <v>800</v>
      </c>
      <c r="M84" s="8"/>
      <c r="N84" s="1"/>
      <c r="P84" t="str">
        <f t="shared" si="6"/>
        <v>b</v>
      </c>
      <c r="Q84" s="49" t="str">
        <f t="shared" si="7"/>
        <v>14/09/2523</v>
      </c>
      <c r="R84" s="50">
        <f t="shared" si="8"/>
        <v>29478</v>
      </c>
      <c r="S84" s="51">
        <f t="shared" si="5"/>
        <v>40</v>
      </c>
    </row>
    <row r="85" spans="1:19" ht="20.100000000000001" customHeight="1">
      <c r="A85" s="3">
        <v>77</v>
      </c>
      <c r="B85" s="4" t="s">
        <v>14</v>
      </c>
      <c r="C85" s="5" t="s">
        <v>306</v>
      </c>
      <c r="D85" s="6" t="s">
        <v>256</v>
      </c>
      <c r="E85" s="3" t="s">
        <v>127</v>
      </c>
      <c r="F85" s="75" t="s">
        <v>257</v>
      </c>
      <c r="G85" s="75"/>
      <c r="H85" s="75" t="s">
        <v>25</v>
      </c>
      <c r="I85" s="75"/>
      <c r="J85" s="3" t="s">
        <v>307</v>
      </c>
      <c r="K85" s="20">
        <v>49</v>
      </c>
      <c r="L85" s="7">
        <v>800</v>
      </c>
      <c r="M85" s="8"/>
      <c r="N85" s="1"/>
      <c r="P85" t="str">
        <f t="shared" si="6"/>
        <v>b</v>
      </c>
      <c r="Q85" s="49" t="str">
        <f t="shared" si="7"/>
        <v>11/10/2514</v>
      </c>
      <c r="R85" s="50">
        <f t="shared" si="8"/>
        <v>26217</v>
      </c>
      <c r="S85" s="51">
        <f t="shared" si="5"/>
        <v>48</v>
      </c>
    </row>
    <row r="86" spans="1:19" ht="20.100000000000001" customHeight="1">
      <c r="A86" s="3">
        <v>78</v>
      </c>
      <c r="B86" s="4" t="s">
        <v>14</v>
      </c>
      <c r="C86" s="5" t="s">
        <v>308</v>
      </c>
      <c r="D86" s="6" t="s">
        <v>309</v>
      </c>
      <c r="E86" s="3" t="s">
        <v>310</v>
      </c>
      <c r="F86" s="75" t="s">
        <v>257</v>
      </c>
      <c r="G86" s="75"/>
      <c r="H86" s="75" t="s">
        <v>19</v>
      </c>
      <c r="I86" s="75"/>
      <c r="J86" s="3" t="s">
        <v>311</v>
      </c>
      <c r="K86" s="20">
        <v>38</v>
      </c>
      <c r="L86" s="7">
        <v>800</v>
      </c>
      <c r="M86" s="8"/>
      <c r="N86" s="1"/>
      <c r="P86" t="str">
        <f t="shared" si="6"/>
        <v>b</v>
      </c>
      <c r="Q86" s="49" t="str">
        <f t="shared" si="7"/>
        <v>17/01/2526</v>
      </c>
      <c r="R86" s="50">
        <f t="shared" si="8"/>
        <v>30333</v>
      </c>
      <c r="S86" s="51">
        <f t="shared" si="5"/>
        <v>37</v>
      </c>
    </row>
    <row r="87" spans="1:19" ht="20.100000000000001" customHeight="1">
      <c r="A87" s="3">
        <v>79</v>
      </c>
      <c r="B87" s="4" t="s">
        <v>14</v>
      </c>
      <c r="C87" s="5" t="s">
        <v>312</v>
      </c>
      <c r="D87" s="6" t="s">
        <v>313</v>
      </c>
      <c r="E87" s="3" t="s">
        <v>85</v>
      </c>
      <c r="F87" s="75" t="s">
        <v>120</v>
      </c>
      <c r="G87" s="75"/>
      <c r="H87" s="75" t="s">
        <v>19</v>
      </c>
      <c r="I87" s="75"/>
      <c r="J87" s="3" t="s">
        <v>130</v>
      </c>
      <c r="K87" s="20">
        <v>71</v>
      </c>
      <c r="L87" s="7">
        <v>800</v>
      </c>
      <c r="M87" s="8"/>
      <c r="N87" s="1"/>
      <c r="P87" t="str">
        <f t="shared" si="6"/>
        <v>b</v>
      </c>
      <c r="Q87" s="49" t="str">
        <f t="shared" si="7"/>
        <v>01/01/2492</v>
      </c>
      <c r="R87" s="50">
        <f t="shared" si="8"/>
        <v>17899</v>
      </c>
      <c r="S87" s="51">
        <f t="shared" si="5"/>
        <v>71</v>
      </c>
    </row>
    <row r="88" spans="1:19" ht="20.100000000000001" customHeight="1">
      <c r="A88" s="3">
        <v>80</v>
      </c>
      <c r="B88" s="4" t="s">
        <v>33</v>
      </c>
      <c r="C88" s="5" t="s">
        <v>314</v>
      </c>
      <c r="D88" s="6" t="s">
        <v>315</v>
      </c>
      <c r="E88" s="3" t="s">
        <v>261</v>
      </c>
      <c r="F88" s="75" t="s">
        <v>120</v>
      </c>
      <c r="G88" s="75"/>
      <c r="H88" s="75" t="s">
        <v>19</v>
      </c>
      <c r="I88" s="75"/>
      <c r="J88" s="3" t="s">
        <v>316</v>
      </c>
      <c r="K88" s="20">
        <v>68</v>
      </c>
      <c r="L88" s="7">
        <v>800</v>
      </c>
      <c r="M88" s="8"/>
      <c r="N88" s="1"/>
      <c r="P88" t="str">
        <f t="shared" si="6"/>
        <v>b</v>
      </c>
      <c r="Q88" s="49" t="str">
        <f t="shared" si="7"/>
        <v>08/04/2495</v>
      </c>
      <c r="R88" s="50">
        <f t="shared" si="8"/>
        <v>19092</v>
      </c>
      <c r="S88" s="51">
        <f t="shared" si="5"/>
        <v>68</v>
      </c>
    </row>
    <row r="89" spans="1:19" ht="20.100000000000001" customHeight="1">
      <c r="A89" s="3">
        <v>81</v>
      </c>
      <c r="B89" s="4" t="s">
        <v>33</v>
      </c>
      <c r="C89" s="5" t="s">
        <v>317</v>
      </c>
      <c r="D89" s="6" t="s">
        <v>318</v>
      </c>
      <c r="E89" s="3" t="s">
        <v>319</v>
      </c>
      <c r="F89" s="75" t="s">
        <v>120</v>
      </c>
      <c r="G89" s="75"/>
      <c r="H89" s="75" t="s">
        <v>25</v>
      </c>
      <c r="I89" s="75"/>
      <c r="J89" s="3" t="s">
        <v>320</v>
      </c>
      <c r="K89" s="20">
        <v>70</v>
      </c>
      <c r="L89" s="7">
        <v>800</v>
      </c>
      <c r="M89" s="8"/>
      <c r="N89" s="1"/>
      <c r="P89" t="str">
        <f t="shared" si="6"/>
        <v>b</v>
      </c>
      <c r="Q89" s="49" t="str">
        <f t="shared" si="7"/>
        <v>01/01/2493</v>
      </c>
      <c r="R89" s="50">
        <f t="shared" si="8"/>
        <v>18264</v>
      </c>
      <c r="S89" s="51">
        <f t="shared" si="5"/>
        <v>70</v>
      </c>
    </row>
    <row r="90" spans="1:19" ht="20.100000000000001" customHeight="1">
      <c r="A90" s="3">
        <v>82</v>
      </c>
      <c r="B90" s="4" t="s">
        <v>14</v>
      </c>
      <c r="C90" s="5" t="s">
        <v>322</v>
      </c>
      <c r="D90" s="6" t="s">
        <v>323</v>
      </c>
      <c r="E90" s="3" t="s">
        <v>324</v>
      </c>
      <c r="F90" s="75" t="s">
        <v>120</v>
      </c>
      <c r="G90" s="75"/>
      <c r="H90" s="75" t="s">
        <v>25</v>
      </c>
      <c r="I90" s="75"/>
      <c r="J90" s="3" t="s">
        <v>325</v>
      </c>
      <c r="K90" s="20">
        <v>65</v>
      </c>
      <c r="L90" s="7">
        <v>800</v>
      </c>
      <c r="M90" s="8"/>
      <c r="N90" s="1"/>
      <c r="P90" t="str">
        <f t="shared" si="6"/>
        <v>b</v>
      </c>
      <c r="Q90" s="49" t="str">
        <f t="shared" si="7"/>
        <v>01/08/2498</v>
      </c>
      <c r="R90" s="50">
        <f t="shared" si="8"/>
        <v>20302</v>
      </c>
      <c r="S90" s="51">
        <f t="shared" si="5"/>
        <v>65</v>
      </c>
    </row>
    <row r="91" spans="1:19" ht="20.100000000000001" customHeight="1">
      <c r="A91" s="3">
        <v>83</v>
      </c>
      <c r="B91" s="4" t="s">
        <v>38</v>
      </c>
      <c r="C91" s="5" t="s">
        <v>326</v>
      </c>
      <c r="D91" s="6" t="s">
        <v>327</v>
      </c>
      <c r="E91" s="3" t="s">
        <v>136</v>
      </c>
      <c r="F91" s="75" t="s">
        <v>120</v>
      </c>
      <c r="G91" s="75"/>
      <c r="H91" s="75" t="s">
        <v>25</v>
      </c>
      <c r="I91" s="75"/>
      <c r="J91" s="3" t="s">
        <v>328</v>
      </c>
      <c r="K91" s="20">
        <v>39</v>
      </c>
      <c r="L91" s="7">
        <v>800</v>
      </c>
      <c r="M91" s="8"/>
      <c r="N91" s="1"/>
      <c r="P91" t="str">
        <f t="shared" si="6"/>
        <v>b</v>
      </c>
      <c r="Q91" s="49" t="str">
        <f t="shared" si="7"/>
        <v>20/07/2525</v>
      </c>
      <c r="R91" s="50">
        <f t="shared" si="8"/>
        <v>30152</v>
      </c>
      <c r="S91" s="51">
        <f t="shared" si="5"/>
        <v>38</v>
      </c>
    </row>
    <row r="92" spans="1:19" ht="20.100000000000001" customHeight="1">
      <c r="A92" s="3">
        <v>84</v>
      </c>
      <c r="B92" s="4" t="s">
        <v>38</v>
      </c>
      <c r="C92" s="5" t="s">
        <v>329</v>
      </c>
      <c r="D92" s="6" t="s">
        <v>330</v>
      </c>
      <c r="E92" s="3" t="s">
        <v>331</v>
      </c>
      <c r="F92" s="75" t="s">
        <v>120</v>
      </c>
      <c r="G92" s="75"/>
      <c r="H92" s="75" t="s">
        <v>19</v>
      </c>
      <c r="I92" s="75"/>
      <c r="J92" s="3" t="s">
        <v>332</v>
      </c>
      <c r="K92" s="20">
        <v>56</v>
      </c>
      <c r="L92" s="7">
        <v>800</v>
      </c>
      <c r="M92" s="8"/>
      <c r="N92" s="1"/>
      <c r="P92" t="str">
        <f t="shared" si="6"/>
        <v>b</v>
      </c>
      <c r="Q92" s="49" t="str">
        <f t="shared" si="7"/>
        <v>25/01/2508</v>
      </c>
      <c r="R92" s="50">
        <f t="shared" si="8"/>
        <v>23767</v>
      </c>
      <c r="S92" s="51">
        <f t="shared" si="5"/>
        <v>55</v>
      </c>
    </row>
    <row r="93" spans="1:19" ht="20.100000000000001" customHeight="1">
      <c r="A93" s="3">
        <v>85</v>
      </c>
      <c r="B93" s="4" t="s">
        <v>14</v>
      </c>
      <c r="C93" s="5" t="s">
        <v>333</v>
      </c>
      <c r="D93" s="6" t="s">
        <v>334</v>
      </c>
      <c r="E93" s="3" t="s">
        <v>93</v>
      </c>
      <c r="F93" s="75" t="s">
        <v>120</v>
      </c>
      <c r="G93" s="75"/>
      <c r="H93" s="75" t="s">
        <v>25</v>
      </c>
      <c r="I93" s="75"/>
      <c r="J93" s="3" t="s">
        <v>335</v>
      </c>
      <c r="K93" s="20">
        <v>76</v>
      </c>
      <c r="L93" s="7">
        <v>800</v>
      </c>
      <c r="M93" s="8"/>
      <c r="N93" s="1"/>
      <c r="P93" t="str">
        <f t="shared" si="6"/>
        <v>b</v>
      </c>
      <c r="Q93" s="49" t="str">
        <f t="shared" si="7"/>
        <v>01/01/2487</v>
      </c>
      <c r="R93" s="50">
        <f t="shared" si="8"/>
        <v>16072</v>
      </c>
      <c r="S93" s="51">
        <f t="shared" si="5"/>
        <v>76</v>
      </c>
    </row>
    <row r="94" spans="1:19" s="60" customFormat="1" ht="20.100000000000001" customHeight="1">
      <c r="A94" s="52">
        <v>86</v>
      </c>
      <c r="B94" s="53" t="s">
        <v>250</v>
      </c>
      <c r="C94" s="54" t="s">
        <v>336</v>
      </c>
      <c r="D94" s="55" t="s">
        <v>337</v>
      </c>
      <c r="E94" s="52" t="s">
        <v>41</v>
      </c>
      <c r="F94" s="76" t="s">
        <v>120</v>
      </c>
      <c r="G94" s="76"/>
      <c r="H94" s="76" t="s">
        <v>25</v>
      </c>
      <c r="I94" s="76"/>
      <c r="J94" s="52" t="s">
        <v>338</v>
      </c>
      <c r="K94" s="56">
        <v>3</v>
      </c>
      <c r="L94" s="57">
        <v>1000</v>
      </c>
      <c r="M94" s="58"/>
      <c r="N94" s="59"/>
      <c r="P94" s="60" t="str">
        <f t="shared" si="6"/>
        <v>A</v>
      </c>
      <c r="Q94" s="61" t="str">
        <f t="shared" si="7"/>
        <v>18/01/2561</v>
      </c>
      <c r="R94" s="62">
        <f t="shared" si="8"/>
        <v>43118</v>
      </c>
      <c r="S94" s="63">
        <f t="shared" si="5"/>
        <v>2</v>
      </c>
    </row>
    <row r="95" spans="1:19" ht="20.100000000000001" customHeight="1">
      <c r="A95" s="3">
        <v>87</v>
      </c>
      <c r="B95" s="4" t="s">
        <v>33</v>
      </c>
      <c r="C95" s="5" t="s">
        <v>339</v>
      </c>
      <c r="D95" s="6" t="s">
        <v>340</v>
      </c>
      <c r="E95" s="3" t="s">
        <v>341</v>
      </c>
      <c r="F95" s="75" t="s">
        <v>120</v>
      </c>
      <c r="G95" s="75"/>
      <c r="H95" s="75" t="s">
        <v>19</v>
      </c>
      <c r="I95" s="75"/>
      <c r="J95" s="3" t="s">
        <v>335</v>
      </c>
      <c r="K95" s="20">
        <v>76</v>
      </c>
      <c r="L95" s="7">
        <v>800</v>
      </c>
      <c r="M95" s="8"/>
      <c r="N95" s="1"/>
      <c r="P95" t="str">
        <f t="shared" si="6"/>
        <v>b</v>
      </c>
      <c r="Q95" s="49" t="str">
        <f t="shared" si="7"/>
        <v>01/01/2487</v>
      </c>
      <c r="R95" s="50">
        <f t="shared" si="8"/>
        <v>16072</v>
      </c>
      <c r="S95" s="51">
        <f t="shared" si="5"/>
        <v>76</v>
      </c>
    </row>
    <row r="96" spans="1:19" ht="20.100000000000001" customHeight="1">
      <c r="A96" s="3">
        <v>88</v>
      </c>
      <c r="B96" s="4" t="s">
        <v>14</v>
      </c>
      <c r="C96" s="5" t="s">
        <v>342</v>
      </c>
      <c r="D96" s="6" t="s">
        <v>337</v>
      </c>
      <c r="E96" s="3" t="s">
        <v>41</v>
      </c>
      <c r="F96" s="75" t="s">
        <v>120</v>
      </c>
      <c r="G96" s="75"/>
      <c r="H96" s="75" t="s">
        <v>25</v>
      </c>
      <c r="I96" s="75"/>
      <c r="J96" s="3" t="s">
        <v>343</v>
      </c>
      <c r="K96" s="20">
        <v>40</v>
      </c>
      <c r="L96" s="7">
        <v>800</v>
      </c>
      <c r="M96" s="8"/>
      <c r="N96" s="1"/>
      <c r="P96" t="str">
        <f t="shared" si="6"/>
        <v>b</v>
      </c>
      <c r="Q96" s="49" t="str">
        <f t="shared" si="7"/>
        <v>26/08/2524</v>
      </c>
      <c r="R96" s="50">
        <f t="shared" si="8"/>
        <v>29824</v>
      </c>
      <c r="S96" s="51">
        <f t="shared" si="5"/>
        <v>39</v>
      </c>
    </row>
    <row r="97" spans="1:19" ht="20.100000000000001" customHeight="1">
      <c r="A97" s="3">
        <v>89</v>
      </c>
      <c r="B97" s="4" t="s">
        <v>38</v>
      </c>
      <c r="C97" s="5" t="s">
        <v>344</v>
      </c>
      <c r="D97" s="6" t="s">
        <v>345</v>
      </c>
      <c r="E97" s="3" t="s">
        <v>127</v>
      </c>
      <c r="F97" s="75" t="s">
        <v>120</v>
      </c>
      <c r="G97" s="75"/>
      <c r="H97" s="75" t="s">
        <v>25</v>
      </c>
      <c r="I97" s="75"/>
      <c r="J97" s="3" t="s">
        <v>346</v>
      </c>
      <c r="K97" s="20">
        <v>59</v>
      </c>
      <c r="L97" s="7">
        <v>800</v>
      </c>
      <c r="M97" s="8"/>
      <c r="N97" s="1"/>
      <c r="P97" t="str">
        <f t="shared" si="6"/>
        <v>b</v>
      </c>
      <c r="Q97" s="49" t="str">
        <f t="shared" si="7"/>
        <v>18/03/2505</v>
      </c>
      <c r="R97" s="50">
        <f t="shared" si="8"/>
        <v>22723</v>
      </c>
      <c r="S97" s="51">
        <f t="shared" si="5"/>
        <v>58</v>
      </c>
    </row>
    <row r="98" spans="1:19" ht="20.100000000000001" customHeight="1">
      <c r="A98" s="3">
        <v>90</v>
      </c>
      <c r="B98" s="4" t="s">
        <v>14</v>
      </c>
      <c r="C98" s="5" t="s">
        <v>347</v>
      </c>
      <c r="D98" s="6" t="s">
        <v>348</v>
      </c>
      <c r="E98" s="3" t="s">
        <v>304</v>
      </c>
      <c r="F98" s="75" t="s">
        <v>120</v>
      </c>
      <c r="G98" s="75"/>
      <c r="H98" s="75" t="s">
        <v>19</v>
      </c>
      <c r="I98" s="75"/>
      <c r="J98" s="3" t="s">
        <v>349</v>
      </c>
      <c r="K98" s="20">
        <v>87</v>
      </c>
      <c r="L98" s="7">
        <v>800</v>
      </c>
      <c r="M98" s="8"/>
      <c r="N98" s="1"/>
      <c r="P98" t="str">
        <f t="shared" si="6"/>
        <v>b</v>
      </c>
      <c r="Q98" s="49" t="str">
        <f t="shared" si="7"/>
        <v>03/11/2475</v>
      </c>
      <c r="R98" s="50">
        <f t="shared" si="8"/>
        <v>11996</v>
      </c>
      <c r="S98" s="51">
        <f t="shared" si="5"/>
        <v>87</v>
      </c>
    </row>
    <row r="99" spans="1:19" s="60" customFormat="1" ht="20.100000000000001" customHeight="1">
      <c r="A99" s="52">
        <v>91</v>
      </c>
      <c r="B99" s="53" t="s">
        <v>47</v>
      </c>
      <c r="C99" s="54" t="s">
        <v>350</v>
      </c>
      <c r="D99" s="55" t="s">
        <v>351</v>
      </c>
      <c r="E99" s="52" t="s">
        <v>352</v>
      </c>
      <c r="F99" s="76" t="s">
        <v>353</v>
      </c>
      <c r="G99" s="76"/>
      <c r="H99" s="76" t="s">
        <v>25</v>
      </c>
      <c r="I99" s="76"/>
      <c r="J99" s="52" t="s">
        <v>354</v>
      </c>
      <c r="K99" s="56">
        <v>12</v>
      </c>
      <c r="L99" s="57">
        <v>1000</v>
      </c>
      <c r="M99" s="58"/>
      <c r="N99" s="59"/>
      <c r="P99" s="60" t="str">
        <f t="shared" si="6"/>
        <v>A</v>
      </c>
      <c r="Q99" s="61" t="str">
        <f t="shared" si="7"/>
        <v>22/06/2552</v>
      </c>
      <c r="R99" s="62">
        <f t="shared" si="8"/>
        <v>39986</v>
      </c>
      <c r="S99" s="63">
        <f t="shared" si="5"/>
        <v>11</v>
      </c>
    </row>
    <row r="100" spans="1:19" ht="20.100000000000001" customHeight="1">
      <c r="A100" s="3">
        <v>92</v>
      </c>
      <c r="B100" s="4" t="s">
        <v>33</v>
      </c>
      <c r="C100" s="5" t="s">
        <v>355</v>
      </c>
      <c r="D100" s="6" t="s">
        <v>356</v>
      </c>
      <c r="E100" s="3" t="s">
        <v>66</v>
      </c>
      <c r="F100" s="75" t="s">
        <v>353</v>
      </c>
      <c r="G100" s="75"/>
      <c r="H100" s="75" t="s">
        <v>25</v>
      </c>
      <c r="I100" s="75"/>
      <c r="J100" s="3" t="s">
        <v>212</v>
      </c>
      <c r="K100" s="20">
        <v>84</v>
      </c>
      <c r="L100" s="7">
        <v>800</v>
      </c>
      <c r="M100" s="8"/>
      <c r="N100" s="1"/>
      <c r="P100" t="str">
        <f t="shared" si="6"/>
        <v>b</v>
      </c>
      <c r="Q100" s="49" t="str">
        <f t="shared" si="7"/>
        <v>01/01/2479</v>
      </c>
      <c r="R100" s="50">
        <f t="shared" si="8"/>
        <v>13150</v>
      </c>
      <c r="S100" s="51">
        <f t="shared" si="5"/>
        <v>84</v>
      </c>
    </row>
    <row r="101" spans="1:19" ht="20.100000000000001" customHeight="1">
      <c r="A101" s="3">
        <v>93</v>
      </c>
      <c r="B101" s="4" t="s">
        <v>38</v>
      </c>
      <c r="C101" s="5" t="s">
        <v>357</v>
      </c>
      <c r="D101" s="6" t="s">
        <v>358</v>
      </c>
      <c r="E101" s="3" t="s">
        <v>321</v>
      </c>
      <c r="F101" s="75" t="s">
        <v>353</v>
      </c>
      <c r="G101" s="75"/>
      <c r="H101" s="75" t="s">
        <v>25</v>
      </c>
      <c r="I101" s="75"/>
      <c r="J101" s="3" t="s">
        <v>359</v>
      </c>
      <c r="K101" s="20">
        <v>46</v>
      </c>
      <c r="L101" s="7">
        <v>800</v>
      </c>
      <c r="M101" s="8"/>
      <c r="N101" s="1"/>
      <c r="P101" t="str">
        <f t="shared" si="6"/>
        <v>b</v>
      </c>
      <c r="Q101" s="49" t="str">
        <f t="shared" si="7"/>
        <v>17/08/2518</v>
      </c>
      <c r="R101" s="50">
        <f t="shared" si="8"/>
        <v>27623</v>
      </c>
      <c r="S101" s="51">
        <f t="shared" si="5"/>
        <v>45</v>
      </c>
    </row>
    <row r="102" spans="1:19" s="60" customFormat="1" ht="20.100000000000001" customHeight="1">
      <c r="A102" s="64">
        <v>94</v>
      </c>
      <c r="B102" s="65" t="s">
        <v>250</v>
      </c>
      <c r="C102" s="66" t="s">
        <v>360</v>
      </c>
      <c r="D102" s="67" t="s">
        <v>361</v>
      </c>
      <c r="E102" s="64" t="s">
        <v>156</v>
      </c>
      <c r="F102" s="78" t="s">
        <v>353</v>
      </c>
      <c r="G102" s="78"/>
      <c r="H102" s="78" t="s">
        <v>25</v>
      </c>
      <c r="I102" s="78"/>
      <c r="J102" s="64" t="s">
        <v>362</v>
      </c>
      <c r="K102" s="68">
        <f ca="1">DATEDIF(R102,TODAY(),"y")</f>
        <v>22</v>
      </c>
      <c r="L102" s="69">
        <v>1000</v>
      </c>
      <c r="M102" s="70"/>
      <c r="N102" s="59"/>
      <c r="P102" s="60" t="str">
        <f t="shared" ca="1" si="6"/>
        <v>b</v>
      </c>
      <c r="Q102" s="61" t="str">
        <f t="shared" si="7"/>
        <v>28/10/2545</v>
      </c>
      <c r="R102" s="62">
        <f t="shared" si="8"/>
        <v>37557</v>
      </c>
      <c r="S102" s="63">
        <f t="shared" si="5"/>
        <v>17</v>
      </c>
    </row>
    <row r="103" spans="1:19" ht="20.100000000000001" customHeight="1">
      <c r="A103" s="3">
        <v>95</v>
      </c>
      <c r="B103" s="4" t="s">
        <v>38</v>
      </c>
      <c r="C103" s="5" t="s">
        <v>363</v>
      </c>
      <c r="D103" s="6" t="s">
        <v>364</v>
      </c>
      <c r="E103" s="3" t="s">
        <v>211</v>
      </c>
      <c r="F103" s="75" t="s">
        <v>353</v>
      </c>
      <c r="G103" s="75"/>
      <c r="H103" s="75" t="s">
        <v>25</v>
      </c>
      <c r="I103" s="75"/>
      <c r="J103" s="3" t="s">
        <v>365</v>
      </c>
      <c r="K103" s="20">
        <v>57</v>
      </c>
      <c r="L103" s="7">
        <v>800</v>
      </c>
      <c r="M103" s="8"/>
      <c r="N103" s="1"/>
      <c r="P103" t="str">
        <f t="shared" si="6"/>
        <v>b</v>
      </c>
      <c r="Q103" s="49" t="str">
        <f t="shared" si="7"/>
        <v>25/06/2507</v>
      </c>
      <c r="R103" s="50">
        <f t="shared" si="8"/>
        <v>23553</v>
      </c>
      <c r="S103" s="51">
        <f t="shared" si="5"/>
        <v>56</v>
      </c>
    </row>
    <row r="104" spans="1:19" ht="20.100000000000001" customHeight="1">
      <c r="A104" s="3">
        <v>96</v>
      </c>
      <c r="B104" s="4" t="s">
        <v>14</v>
      </c>
      <c r="C104" s="5" t="s">
        <v>366</v>
      </c>
      <c r="D104" s="6" t="s">
        <v>367</v>
      </c>
      <c r="E104" s="3" t="s">
        <v>169</v>
      </c>
      <c r="F104" s="75" t="s">
        <v>353</v>
      </c>
      <c r="G104" s="75"/>
      <c r="H104" s="75" t="s">
        <v>25</v>
      </c>
      <c r="I104" s="75"/>
      <c r="J104" s="3" t="s">
        <v>94</v>
      </c>
      <c r="K104" s="20">
        <v>67</v>
      </c>
      <c r="L104" s="7">
        <v>800</v>
      </c>
      <c r="M104" s="8"/>
      <c r="N104" s="1"/>
      <c r="P104" t="str">
        <f t="shared" si="6"/>
        <v>b</v>
      </c>
      <c r="Q104" s="49" t="str">
        <f t="shared" si="7"/>
        <v>01/01/2496</v>
      </c>
      <c r="R104" s="50">
        <f t="shared" si="8"/>
        <v>19360</v>
      </c>
      <c r="S104" s="51">
        <f t="shared" si="5"/>
        <v>67</v>
      </c>
    </row>
    <row r="105" spans="1:19" ht="20.100000000000001" customHeight="1">
      <c r="A105" s="3">
        <v>97</v>
      </c>
      <c r="B105" s="4" t="s">
        <v>14</v>
      </c>
      <c r="C105" s="5" t="s">
        <v>368</v>
      </c>
      <c r="D105" s="6" t="s">
        <v>369</v>
      </c>
      <c r="E105" s="3" t="s">
        <v>370</v>
      </c>
      <c r="F105" s="75" t="s">
        <v>353</v>
      </c>
      <c r="G105" s="75"/>
      <c r="H105" s="75" t="s">
        <v>25</v>
      </c>
      <c r="I105" s="75"/>
      <c r="J105" s="3" t="s">
        <v>371</v>
      </c>
      <c r="K105" s="20">
        <v>76</v>
      </c>
      <c r="L105" s="7">
        <v>800</v>
      </c>
      <c r="M105" s="8"/>
      <c r="N105" s="1"/>
      <c r="P105" t="str">
        <f t="shared" si="6"/>
        <v>b</v>
      </c>
      <c r="Q105" s="49" t="str">
        <f t="shared" si="7"/>
        <v>12/08/2487</v>
      </c>
      <c r="R105" s="50">
        <f t="shared" si="8"/>
        <v>16296</v>
      </c>
      <c r="S105" s="51">
        <f t="shared" ref="S105:S106" si="9">DATEDIF(R105,$R$1,"y")</f>
        <v>76</v>
      </c>
    </row>
    <row r="106" spans="1:19" ht="20.100000000000001" customHeight="1">
      <c r="A106" s="3">
        <v>98</v>
      </c>
      <c r="B106" s="4" t="s">
        <v>33</v>
      </c>
      <c r="C106" s="5" t="s">
        <v>372</v>
      </c>
      <c r="D106" s="6" t="s">
        <v>373</v>
      </c>
      <c r="E106" s="3" t="s">
        <v>32</v>
      </c>
      <c r="F106" s="75" t="s">
        <v>353</v>
      </c>
      <c r="G106" s="75"/>
      <c r="H106" s="75" t="s">
        <v>25</v>
      </c>
      <c r="I106" s="75"/>
      <c r="J106" s="3" t="s">
        <v>374</v>
      </c>
      <c r="K106" s="20">
        <v>85</v>
      </c>
      <c r="L106" s="7">
        <v>800</v>
      </c>
      <c r="M106" s="8"/>
      <c r="N106" s="1"/>
      <c r="P106" t="str">
        <f t="shared" si="6"/>
        <v>b</v>
      </c>
      <c r="Q106" s="49" t="str">
        <f t="shared" si="7"/>
        <v>01/01/2478</v>
      </c>
      <c r="R106" s="50">
        <f t="shared" si="8"/>
        <v>12785</v>
      </c>
      <c r="S106" s="51">
        <f t="shared" si="9"/>
        <v>85</v>
      </c>
    </row>
    <row r="107" spans="1:19" ht="24.95" customHeight="1">
      <c r="A107" s="77" t="s">
        <v>375</v>
      </c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1"/>
    </row>
    <row r="108" spans="1:19" ht="20.100000000000001" customHeight="1">
      <c r="A108" s="3" t="s">
        <v>5</v>
      </c>
      <c r="B108" s="75" t="s">
        <v>6</v>
      </c>
      <c r="C108" s="75"/>
      <c r="D108" s="75"/>
      <c r="E108" s="3" t="s">
        <v>7</v>
      </c>
      <c r="F108" s="75" t="s">
        <v>8</v>
      </c>
      <c r="G108" s="75"/>
      <c r="H108" s="75" t="s">
        <v>9</v>
      </c>
      <c r="I108" s="75"/>
      <c r="J108" s="3" t="s">
        <v>10</v>
      </c>
      <c r="K108" s="3" t="s">
        <v>11</v>
      </c>
      <c r="L108" s="3" t="s">
        <v>12</v>
      </c>
      <c r="M108" s="3" t="s">
        <v>13</v>
      </c>
      <c r="N108" s="1"/>
      <c r="Q108" s="19"/>
    </row>
    <row r="109" spans="1:19" ht="20.100000000000001" customHeight="1">
      <c r="A109" s="3">
        <v>1</v>
      </c>
      <c r="B109" s="4" t="s">
        <v>14</v>
      </c>
      <c r="C109" s="5" t="s">
        <v>376</v>
      </c>
      <c r="D109" s="6" t="s">
        <v>377</v>
      </c>
      <c r="E109" s="3" t="s">
        <v>378</v>
      </c>
      <c r="F109" s="75" t="s">
        <v>18</v>
      </c>
      <c r="G109" s="75"/>
      <c r="H109" s="75" t="s">
        <v>25</v>
      </c>
      <c r="I109" s="75"/>
      <c r="J109" s="3" t="s">
        <v>379</v>
      </c>
      <c r="K109" s="20">
        <v>33</v>
      </c>
      <c r="L109" s="7">
        <v>800</v>
      </c>
      <c r="M109" s="8"/>
      <c r="N109" s="1"/>
      <c r="P109" t="str">
        <f t="shared" ref="P109:P118" si="10">IF(K109&lt;=18,"A","b")</f>
        <v>b</v>
      </c>
      <c r="Q109" s="49" t="str">
        <f t="shared" ref="Q109" si="11">J109</f>
        <v>17/03/2531</v>
      </c>
      <c r="R109" s="50">
        <f t="shared" ref="R109:R118" si="12">DATE(YEAR(Q109)-543,MONTH(Q109),DAY(Q109))</f>
        <v>32219</v>
      </c>
      <c r="S109" s="51">
        <f t="shared" ref="S109:S118" si="13">DATEDIF(R109,$R$1,"y")</f>
        <v>32</v>
      </c>
    </row>
    <row r="110" spans="1:19" ht="20.100000000000001" customHeight="1">
      <c r="A110" s="3">
        <v>2</v>
      </c>
      <c r="B110" s="4" t="s">
        <v>38</v>
      </c>
      <c r="C110" s="5" t="s">
        <v>380</v>
      </c>
      <c r="D110" s="6" t="s">
        <v>381</v>
      </c>
      <c r="E110" s="3" t="s">
        <v>382</v>
      </c>
      <c r="F110" s="75" t="s">
        <v>18</v>
      </c>
      <c r="G110" s="75"/>
      <c r="H110" s="75" t="s">
        <v>25</v>
      </c>
      <c r="I110" s="75"/>
      <c r="J110" s="3" t="s">
        <v>383</v>
      </c>
      <c r="K110" s="20">
        <v>34</v>
      </c>
      <c r="L110" s="7">
        <v>800</v>
      </c>
      <c r="M110" s="8"/>
      <c r="N110" s="1"/>
      <c r="P110" t="str">
        <f t="shared" si="10"/>
        <v>b</v>
      </c>
      <c r="Q110" s="49" t="str">
        <f t="shared" ref="Q110:Q118" si="14">J110</f>
        <v>29/07/2530</v>
      </c>
      <c r="R110" s="50">
        <f t="shared" si="12"/>
        <v>31987</v>
      </c>
      <c r="S110" s="51">
        <f t="shared" si="13"/>
        <v>33</v>
      </c>
    </row>
    <row r="111" spans="1:19" ht="20.100000000000001" customHeight="1">
      <c r="A111" s="3">
        <v>3</v>
      </c>
      <c r="B111" s="4" t="s">
        <v>33</v>
      </c>
      <c r="C111" s="5" t="s">
        <v>384</v>
      </c>
      <c r="D111" s="6" t="s">
        <v>385</v>
      </c>
      <c r="E111" s="3" t="s">
        <v>386</v>
      </c>
      <c r="F111" s="75" t="s">
        <v>52</v>
      </c>
      <c r="G111" s="75"/>
      <c r="H111" s="75" t="s">
        <v>19</v>
      </c>
      <c r="I111" s="75"/>
      <c r="J111" s="3" t="s">
        <v>387</v>
      </c>
      <c r="K111" s="20">
        <v>81</v>
      </c>
      <c r="L111" s="7">
        <v>800</v>
      </c>
      <c r="M111" s="8"/>
      <c r="N111" s="1"/>
      <c r="P111" t="str">
        <f t="shared" si="10"/>
        <v>b</v>
      </c>
      <c r="Q111" s="49" t="str">
        <f t="shared" si="14"/>
        <v>24/10/2481</v>
      </c>
      <c r="R111" s="50">
        <f t="shared" si="12"/>
        <v>14177</v>
      </c>
      <c r="S111" s="51">
        <f t="shared" si="13"/>
        <v>81</v>
      </c>
    </row>
    <row r="112" spans="1:19" s="60" customFormat="1" ht="20.100000000000001" customHeight="1">
      <c r="A112" s="52">
        <v>4</v>
      </c>
      <c r="B112" s="53" t="s">
        <v>246</v>
      </c>
      <c r="C112" s="54" t="s">
        <v>388</v>
      </c>
      <c r="D112" s="55" t="s">
        <v>389</v>
      </c>
      <c r="E112" s="52" t="s">
        <v>125</v>
      </c>
      <c r="F112" s="76" t="s">
        <v>52</v>
      </c>
      <c r="G112" s="76"/>
      <c r="H112" s="76" t="s">
        <v>25</v>
      </c>
      <c r="I112" s="76"/>
      <c r="J112" s="52" t="s">
        <v>390</v>
      </c>
      <c r="K112" s="56">
        <v>11</v>
      </c>
      <c r="L112" s="57">
        <v>1000</v>
      </c>
      <c r="M112" s="58"/>
      <c r="N112" s="59"/>
      <c r="P112" s="60" t="str">
        <f t="shared" si="10"/>
        <v>A</v>
      </c>
      <c r="Q112" s="61" t="str">
        <f t="shared" si="14"/>
        <v>19/02/2553</v>
      </c>
      <c r="R112" s="62">
        <f t="shared" si="12"/>
        <v>40228</v>
      </c>
      <c r="S112" s="63">
        <f t="shared" si="13"/>
        <v>10</v>
      </c>
    </row>
    <row r="113" spans="1:19" ht="20.100000000000001" customHeight="1">
      <c r="A113" s="3">
        <v>5</v>
      </c>
      <c r="B113" s="4" t="s">
        <v>38</v>
      </c>
      <c r="C113" s="5" t="s">
        <v>391</v>
      </c>
      <c r="D113" s="6" t="s">
        <v>183</v>
      </c>
      <c r="E113" s="3" t="s">
        <v>261</v>
      </c>
      <c r="F113" s="75" t="s">
        <v>52</v>
      </c>
      <c r="G113" s="75"/>
      <c r="H113" s="75" t="s">
        <v>19</v>
      </c>
      <c r="I113" s="75"/>
      <c r="J113" s="3" t="s">
        <v>392</v>
      </c>
      <c r="K113" s="20">
        <v>47</v>
      </c>
      <c r="L113" s="7">
        <v>800</v>
      </c>
      <c r="M113" s="8"/>
      <c r="N113" s="1"/>
      <c r="P113" t="str">
        <f t="shared" si="10"/>
        <v>b</v>
      </c>
      <c r="Q113" s="49" t="str">
        <f t="shared" si="14"/>
        <v>07/09/2517</v>
      </c>
      <c r="R113" s="50">
        <f t="shared" si="12"/>
        <v>27279</v>
      </c>
      <c r="S113" s="51">
        <f t="shared" si="13"/>
        <v>46</v>
      </c>
    </row>
    <row r="114" spans="1:19" ht="20.100000000000001" customHeight="1">
      <c r="A114" s="3">
        <v>6</v>
      </c>
      <c r="B114" s="4" t="s">
        <v>38</v>
      </c>
      <c r="C114" s="5" t="s">
        <v>393</v>
      </c>
      <c r="D114" s="6" t="s">
        <v>345</v>
      </c>
      <c r="E114" s="3" t="s">
        <v>297</v>
      </c>
      <c r="F114" s="75" t="s">
        <v>52</v>
      </c>
      <c r="G114" s="75"/>
      <c r="H114" s="75" t="s">
        <v>19</v>
      </c>
      <c r="I114" s="75"/>
      <c r="J114" s="3" t="s">
        <v>101</v>
      </c>
      <c r="K114" s="20">
        <v>92</v>
      </c>
      <c r="L114" s="7">
        <v>800</v>
      </c>
      <c r="M114" s="8"/>
      <c r="N114" s="1"/>
      <c r="P114" t="str">
        <f t="shared" si="10"/>
        <v>b</v>
      </c>
      <c r="Q114" s="49" t="str">
        <f t="shared" si="14"/>
        <v>01/01/2471</v>
      </c>
      <c r="R114" s="50">
        <f t="shared" si="12"/>
        <v>10228</v>
      </c>
      <c r="S114" s="51">
        <f t="shared" si="13"/>
        <v>92</v>
      </c>
    </row>
    <row r="115" spans="1:19" ht="20.100000000000001" customHeight="1">
      <c r="A115" s="3">
        <v>7</v>
      </c>
      <c r="B115" s="4" t="s">
        <v>14</v>
      </c>
      <c r="C115" s="5" t="s">
        <v>394</v>
      </c>
      <c r="D115" s="6" t="s">
        <v>395</v>
      </c>
      <c r="E115" s="3" t="s">
        <v>97</v>
      </c>
      <c r="F115" s="75" t="s">
        <v>52</v>
      </c>
      <c r="G115" s="75"/>
      <c r="H115" s="75" t="s">
        <v>25</v>
      </c>
      <c r="I115" s="75"/>
      <c r="J115" s="3" t="s">
        <v>201</v>
      </c>
      <c r="K115" s="20">
        <v>83</v>
      </c>
      <c r="L115" s="7">
        <v>800</v>
      </c>
      <c r="M115" s="8"/>
      <c r="N115" s="1"/>
      <c r="P115" t="str">
        <f t="shared" si="10"/>
        <v>b</v>
      </c>
      <c r="Q115" s="49" t="str">
        <f t="shared" si="14"/>
        <v>01/01/2480</v>
      </c>
      <c r="R115" s="50">
        <f t="shared" si="12"/>
        <v>13516</v>
      </c>
      <c r="S115" s="51">
        <f t="shared" si="13"/>
        <v>83</v>
      </c>
    </row>
    <row r="116" spans="1:19" ht="20.100000000000001" customHeight="1">
      <c r="A116" s="11">
        <v>8</v>
      </c>
      <c r="B116" s="12" t="s">
        <v>14</v>
      </c>
      <c r="C116" s="13" t="s">
        <v>396</v>
      </c>
      <c r="D116" s="14" t="s">
        <v>397</v>
      </c>
      <c r="E116" s="11" t="s">
        <v>36</v>
      </c>
      <c r="F116" s="74" t="s">
        <v>52</v>
      </c>
      <c r="G116" s="74"/>
      <c r="H116" s="74" t="s">
        <v>30</v>
      </c>
      <c r="I116" s="74"/>
      <c r="J116" s="11" t="s">
        <v>398</v>
      </c>
      <c r="K116" s="21">
        <v>75</v>
      </c>
      <c r="L116" s="15">
        <v>800</v>
      </c>
      <c r="M116" s="16"/>
      <c r="N116" s="1"/>
      <c r="P116" t="str">
        <f t="shared" si="10"/>
        <v>b</v>
      </c>
      <c r="Q116" s="49" t="str">
        <f t="shared" si="14"/>
        <v>09/05/2488</v>
      </c>
      <c r="R116" s="50">
        <f t="shared" si="12"/>
        <v>16566</v>
      </c>
      <c r="S116" s="51">
        <f t="shared" si="13"/>
        <v>75</v>
      </c>
    </row>
    <row r="117" spans="1:19" ht="20.100000000000001" customHeight="1">
      <c r="A117" s="3">
        <v>9</v>
      </c>
      <c r="B117" s="4" t="s">
        <v>33</v>
      </c>
      <c r="C117" s="5" t="s">
        <v>399</v>
      </c>
      <c r="D117" s="6" t="s">
        <v>400</v>
      </c>
      <c r="E117" s="3" t="s">
        <v>93</v>
      </c>
      <c r="F117" s="75" t="s">
        <v>52</v>
      </c>
      <c r="G117" s="75"/>
      <c r="H117" s="75" t="s">
        <v>25</v>
      </c>
      <c r="I117" s="75"/>
      <c r="J117" s="3" t="s">
        <v>401</v>
      </c>
      <c r="K117" s="20">
        <v>89</v>
      </c>
      <c r="L117" s="7">
        <v>800</v>
      </c>
      <c r="M117" s="8"/>
      <c r="N117" s="1"/>
      <c r="P117" t="str">
        <f t="shared" si="10"/>
        <v>b</v>
      </c>
      <c r="Q117" s="49" t="str">
        <f t="shared" si="14"/>
        <v>01/01/2474</v>
      </c>
      <c r="R117" s="50">
        <f t="shared" si="12"/>
        <v>11324</v>
      </c>
      <c r="S117" s="51">
        <f t="shared" si="13"/>
        <v>89</v>
      </c>
    </row>
    <row r="118" spans="1:19" ht="20.100000000000001" customHeight="1">
      <c r="A118" s="3">
        <v>10</v>
      </c>
      <c r="B118" s="4" t="s">
        <v>33</v>
      </c>
      <c r="C118" s="5" t="s">
        <v>402</v>
      </c>
      <c r="D118" s="6" t="s">
        <v>403</v>
      </c>
      <c r="E118" s="3" t="s">
        <v>131</v>
      </c>
      <c r="F118" s="75" t="s">
        <v>353</v>
      </c>
      <c r="G118" s="75"/>
      <c r="H118" s="75" t="s">
        <v>25</v>
      </c>
      <c r="I118" s="75"/>
      <c r="J118" s="3" t="s">
        <v>401</v>
      </c>
      <c r="K118" s="20">
        <v>89</v>
      </c>
      <c r="L118" s="7">
        <v>800</v>
      </c>
      <c r="M118" s="8"/>
      <c r="N118" s="1"/>
      <c r="P118" t="str">
        <f t="shared" si="10"/>
        <v>b</v>
      </c>
      <c r="Q118" s="49" t="str">
        <f t="shared" si="14"/>
        <v>01/01/2474</v>
      </c>
      <c r="R118" s="50">
        <f t="shared" si="12"/>
        <v>11324</v>
      </c>
      <c r="S118" s="51">
        <f t="shared" si="13"/>
        <v>89</v>
      </c>
    </row>
    <row r="119" spans="1:19" ht="18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43"/>
      <c r="M119" s="10"/>
      <c r="N119" s="1"/>
    </row>
    <row r="120" spans="1:19" ht="24.95" customHeight="1">
      <c r="A120" s="10"/>
      <c r="B120" s="72" t="s">
        <v>404</v>
      </c>
      <c r="C120" s="72"/>
      <c r="D120" s="72"/>
      <c r="E120" s="72"/>
      <c r="F120" s="72"/>
      <c r="G120" s="72"/>
      <c r="H120" s="72"/>
      <c r="I120" s="72"/>
      <c r="J120" s="17">
        <v>98</v>
      </c>
      <c r="K120" s="9" t="s">
        <v>405</v>
      </c>
      <c r="L120" s="10"/>
      <c r="M120" s="10"/>
      <c r="N120" s="1"/>
    </row>
    <row r="121" spans="1:19" ht="24.95" customHeight="1">
      <c r="A121" s="10"/>
      <c r="B121" s="72" t="s">
        <v>406</v>
      </c>
      <c r="C121" s="72"/>
      <c r="D121" s="72"/>
      <c r="E121" s="72"/>
      <c r="F121" s="72"/>
      <c r="G121" s="72"/>
      <c r="H121" s="72"/>
      <c r="I121" s="72"/>
      <c r="J121" s="17">
        <v>10</v>
      </c>
      <c r="K121" s="9" t="s">
        <v>405</v>
      </c>
      <c r="L121" s="10"/>
      <c r="M121" s="10"/>
      <c r="N121" s="1"/>
    </row>
    <row r="122" spans="1:19" ht="24.95" customHeight="1">
      <c r="A122" s="10"/>
      <c r="B122" s="73" t="s">
        <v>407</v>
      </c>
      <c r="C122" s="73"/>
      <c r="D122" s="73"/>
      <c r="E122" s="73"/>
      <c r="F122" s="73"/>
      <c r="G122" s="73"/>
      <c r="H122" s="73"/>
      <c r="I122" s="73"/>
      <c r="J122" s="18">
        <v>108</v>
      </c>
      <c r="K122" s="9" t="s">
        <v>405</v>
      </c>
      <c r="L122" s="10"/>
      <c r="M122" s="10"/>
      <c r="N122" s="1"/>
    </row>
    <row r="123" spans="1:19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5" spans="1:19" ht="21">
      <c r="E125" s="19" t="s">
        <v>411</v>
      </c>
    </row>
    <row r="128" spans="1:19" ht="21">
      <c r="Q128" s="19"/>
      <c r="R128" s="19" t="s">
        <v>423</v>
      </c>
      <c r="S128" s="19">
        <f ca="1">COUNTIF(พิการตุลาคม63!P9:P118,"A")</f>
        <v>9</v>
      </c>
    </row>
    <row r="129" spans="8:19" ht="21">
      <c r="H129" s="19" t="s">
        <v>410</v>
      </c>
      <c r="I129" s="19"/>
      <c r="J129" s="19"/>
      <c r="K129" s="19"/>
      <c r="L129" s="19"/>
      <c r="Q129" s="19"/>
      <c r="R129" s="19"/>
      <c r="S129" s="19">
        <f ca="1">COUNTIF(พิการตุลาคม63!P9:P118,"b")</f>
        <v>99</v>
      </c>
    </row>
    <row r="130" spans="8:19" ht="21">
      <c r="H130" s="19" t="s">
        <v>408</v>
      </c>
      <c r="I130" s="19"/>
      <c r="J130" s="19"/>
      <c r="K130" s="19"/>
      <c r="L130" s="19"/>
      <c r="R130" s="19" t="s">
        <v>414</v>
      </c>
    </row>
    <row r="131" spans="8:19" ht="21">
      <c r="H131" s="19" t="s">
        <v>409</v>
      </c>
      <c r="I131" s="19"/>
      <c r="J131" s="19"/>
      <c r="K131" s="19"/>
      <c r="L131" s="19"/>
    </row>
    <row r="132" spans="8:19" ht="21">
      <c r="H132" s="19"/>
      <c r="I132" s="19"/>
      <c r="J132" s="19"/>
      <c r="K132" s="19"/>
      <c r="L132" s="19"/>
    </row>
  </sheetData>
  <mergeCells count="232">
    <mergeCell ref="G2:H2"/>
    <mergeCell ref="A3:M3"/>
    <mergeCell ref="A4:M4"/>
    <mergeCell ref="A5:M5"/>
    <mergeCell ref="A6:M6"/>
    <mergeCell ref="A7:M7"/>
    <mergeCell ref="B8:D8"/>
    <mergeCell ref="F11:G11"/>
    <mergeCell ref="H11:I11"/>
    <mergeCell ref="F12:G12"/>
    <mergeCell ref="H12:I12"/>
    <mergeCell ref="F13:G13"/>
    <mergeCell ref="H13:I13"/>
    <mergeCell ref="F8:G8"/>
    <mergeCell ref="H8:I8"/>
    <mergeCell ref="F9:G9"/>
    <mergeCell ref="H9:I9"/>
    <mergeCell ref="F10:G10"/>
    <mergeCell ref="H10:I10"/>
    <mergeCell ref="F17:G17"/>
    <mergeCell ref="H17:I17"/>
    <mergeCell ref="F18:G18"/>
    <mergeCell ref="H18:I18"/>
    <mergeCell ref="F19:G19"/>
    <mergeCell ref="H19:I19"/>
    <mergeCell ref="F14:G14"/>
    <mergeCell ref="H14:I14"/>
    <mergeCell ref="F15:G15"/>
    <mergeCell ref="H15:I15"/>
    <mergeCell ref="F16:G16"/>
    <mergeCell ref="H16:I16"/>
    <mergeCell ref="F23:G23"/>
    <mergeCell ref="H23:I23"/>
    <mergeCell ref="F24:G24"/>
    <mergeCell ref="H24:I24"/>
    <mergeCell ref="F25:G25"/>
    <mergeCell ref="H25:I25"/>
    <mergeCell ref="F20:G20"/>
    <mergeCell ref="H20:I20"/>
    <mergeCell ref="F21:G21"/>
    <mergeCell ref="H21:I21"/>
    <mergeCell ref="F22:G22"/>
    <mergeCell ref="H22:I22"/>
    <mergeCell ref="F29:G29"/>
    <mergeCell ref="H29:I29"/>
    <mergeCell ref="F30:G30"/>
    <mergeCell ref="H30:I30"/>
    <mergeCell ref="F31:G31"/>
    <mergeCell ref="H31:I31"/>
    <mergeCell ref="F26:G26"/>
    <mergeCell ref="H26:I26"/>
    <mergeCell ref="F27:G27"/>
    <mergeCell ref="H27:I27"/>
    <mergeCell ref="F28:G28"/>
    <mergeCell ref="H28:I28"/>
    <mergeCell ref="F35:G35"/>
    <mergeCell ref="H35:I35"/>
    <mergeCell ref="F36:G36"/>
    <mergeCell ref="H36:I36"/>
    <mergeCell ref="F37:G37"/>
    <mergeCell ref="H37:I37"/>
    <mergeCell ref="F32:G32"/>
    <mergeCell ref="H32:I32"/>
    <mergeCell ref="F33:G33"/>
    <mergeCell ref="H33:I33"/>
    <mergeCell ref="F34:G34"/>
    <mergeCell ref="H34:I34"/>
    <mergeCell ref="F41:G41"/>
    <mergeCell ref="H41:I41"/>
    <mergeCell ref="F42:G42"/>
    <mergeCell ref="H42:I42"/>
    <mergeCell ref="F43:G43"/>
    <mergeCell ref="H43:I43"/>
    <mergeCell ref="F38:G38"/>
    <mergeCell ref="H38:I38"/>
    <mergeCell ref="F39:G39"/>
    <mergeCell ref="H39:I39"/>
    <mergeCell ref="F40:G40"/>
    <mergeCell ref="H40:I40"/>
    <mergeCell ref="F47:G47"/>
    <mergeCell ref="H47:I47"/>
    <mergeCell ref="F48:G48"/>
    <mergeCell ref="H48:I48"/>
    <mergeCell ref="F49:G49"/>
    <mergeCell ref="H49:I49"/>
    <mergeCell ref="F44:G44"/>
    <mergeCell ref="H44:I44"/>
    <mergeCell ref="F45:G45"/>
    <mergeCell ref="H45:I45"/>
    <mergeCell ref="F46:G46"/>
    <mergeCell ref="H46:I46"/>
    <mergeCell ref="F53:G53"/>
    <mergeCell ref="H53:I53"/>
    <mergeCell ref="F54:G54"/>
    <mergeCell ref="H54:I54"/>
    <mergeCell ref="F55:G55"/>
    <mergeCell ref="H55:I55"/>
    <mergeCell ref="F50:G50"/>
    <mergeCell ref="H50:I50"/>
    <mergeCell ref="F51:G51"/>
    <mergeCell ref="H51:I51"/>
    <mergeCell ref="F52:G52"/>
    <mergeCell ref="H52:I52"/>
    <mergeCell ref="F59:G59"/>
    <mergeCell ref="H59:I59"/>
    <mergeCell ref="F60:G60"/>
    <mergeCell ref="H60:I60"/>
    <mergeCell ref="F61:G61"/>
    <mergeCell ref="H61:I61"/>
    <mergeCell ref="F56:G56"/>
    <mergeCell ref="H56:I56"/>
    <mergeCell ref="F57:G57"/>
    <mergeCell ref="H57:I57"/>
    <mergeCell ref="F58:G58"/>
    <mergeCell ref="H58:I58"/>
    <mergeCell ref="F65:G65"/>
    <mergeCell ref="H65:I65"/>
    <mergeCell ref="F66:G66"/>
    <mergeCell ref="H66:I66"/>
    <mergeCell ref="F67:G67"/>
    <mergeCell ref="H67:I67"/>
    <mergeCell ref="F62:G62"/>
    <mergeCell ref="H62:I62"/>
    <mergeCell ref="F63:G63"/>
    <mergeCell ref="H63:I63"/>
    <mergeCell ref="F64:G64"/>
    <mergeCell ref="H64:I64"/>
    <mergeCell ref="F71:G71"/>
    <mergeCell ref="H71:I71"/>
    <mergeCell ref="F72:G72"/>
    <mergeCell ref="H72:I72"/>
    <mergeCell ref="F73:G73"/>
    <mergeCell ref="H73:I73"/>
    <mergeCell ref="F68:G68"/>
    <mergeCell ref="H68:I68"/>
    <mergeCell ref="F69:G69"/>
    <mergeCell ref="H69:I69"/>
    <mergeCell ref="F70:G70"/>
    <mergeCell ref="H70:I70"/>
    <mergeCell ref="F77:G77"/>
    <mergeCell ref="H77:I77"/>
    <mergeCell ref="F78:G78"/>
    <mergeCell ref="H78:I78"/>
    <mergeCell ref="F79:G79"/>
    <mergeCell ref="H79:I79"/>
    <mergeCell ref="F74:G74"/>
    <mergeCell ref="H74:I74"/>
    <mergeCell ref="F75:G75"/>
    <mergeCell ref="H75:I75"/>
    <mergeCell ref="F76:G76"/>
    <mergeCell ref="H76:I76"/>
    <mergeCell ref="F83:G83"/>
    <mergeCell ref="H83:I83"/>
    <mergeCell ref="F84:G84"/>
    <mergeCell ref="H84:I84"/>
    <mergeCell ref="F85:G85"/>
    <mergeCell ref="H85:I85"/>
    <mergeCell ref="F80:G80"/>
    <mergeCell ref="H80:I80"/>
    <mergeCell ref="F81:G81"/>
    <mergeCell ref="H81:I81"/>
    <mergeCell ref="F82:G82"/>
    <mergeCell ref="H82:I82"/>
    <mergeCell ref="F89:G89"/>
    <mergeCell ref="H89:I89"/>
    <mergeCell ref="F90:G90"/>
    <mergeCell ref="H90:I90"/>
    <mergeCell ref="F91:G91"/>
    <mergeCell ref="H91:I91"/>
    <mergeCell ref="F86:G86"/>
    <mergeCell ref="H86:I86"/>
    <mergeCell ref="F87:G87"/>
    <mergeCell ref="H87:I87"/>
    <mergeCell ref="F88:G88"/>
    <mergeCell ref="H88:I88"/>
    <mergeCell ref="F95:G95"/>
    <mergeCell ref="H95:I95"/>
    <mergeCell ref="F96:G96"/>
    <mergeCell ref="H96:I96"/>
    <mergeCell ref="F97:G97"/>
    <mergeCell ref="H97:I97"/>
    <mergeCell ref="F92:G92"/>
    <mergeCell ref="H92:I92"/>
    <mergeCell ref="F93:G93"/>
    <mergeCell ref="H93:I93"/>
    <mergeCell ref="F94:G94"/>
    <mergeCell ref="H94:I94"/>
    <mergeCell ref="F101:G101"/>
    <mergeCell ref="H101:I101"/>
    <mergeCell ref="F102:G102"/>
    <mergeCell ref="H102:I102"/>
    <mergeCell ref="F103:G103"/>
    <mergeCell ref="H103:I103"/>
    <mergeCell ref="F98:G98"/>
    <mergeCell ref="H98:I98"/>
    <mergeCell ref="F99:G99"/>
    <mergeCell ref="H99:I99"/>
    <mergeCell ref="F100:G100"/>
    <mergeCell ref="H100:I100"/>
    <mergeCell ref="A107:M107"/>
    <mergeCell ref="B108:D108"/>
    <mergeCell ref="F108:G108"/>
    <mergeCell ref="H108:I108"/>
    <mergeCell ref="F109:G109"/>
    <mergeCell ref="H109:I109"/>
    <mergeCell ref="F104:G104"/>
    <mergeCell ref="H104:I104"/>
    <mergeCell ref="F105:G105"/>
    <mergeCell ref="H105:I105"/>
    <mergeCell ref="F106:G106"/>
    <mergeCell ref="H106:I106"/>
    <mergeCell ref="F113:G113"/>
    <mergeCell ref="H113:I113"/>
    <mergeCell ref="F114:G114"/>
    <mergeCell ref="H114:I114"/>
    <mergeCell ref="F115:G115"/>
    <mergeCell ref="H115:I115"/>
    <mergeCell ref="F110:G110"/>
    <mergeCell ref="H110:I110"/>
    <mergeCell ref="F111:G111"/>
    <mergeCell ref="H111:I111"/>
    <mergeCell ref="F112:G112"/>
    <mergeCell ref="H112:I112"/>
    <mergeCell ref="B120:I120"/>
    <mergeCell ref="B121:I121"/>
    <mergeCell ref="B122:I122"/>
    <mergeCell ref="F116:G116"/>
    <mergeCell ref="H116:I116"/>
    <mergeCell ref="F117:G117"/>
    <mergeCell ref="H117:I117"/>
    <mergeCell ref="F118:G118"/>
    <mergeCell ref="H118:I118"/>
  </mergeCells>
  <pageMargins left="0.15748031496062992" right="0" top="0.19685039370078741" bottom="0" header="0" footer="0"/>
  <pageSetup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สรุปพิการ</vt:lpstr>
      <vt:lpstr>พิการตุลาคม63</vt:lpstr>
      <vt:lpstr>พิการตุลาคม63!Print_Area</vt:lpstr>
      <vt:lpstr>พิการตุลาคม63!Print_Titles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ampai</dc:creator>
  <cp:lastModifiedBy>Master</cp:lastModifiedBy>
  <cp:lastPrinted>2020-10-08T02:17:51Z</cp:lastPrinted>
  <dcterms:created xsi:type="dcterms:W3CDTF">2020-09-30T09:11:46Z</dcterms:created>
  <dcterms:modified xsi:type="dcterms:W3CDTF">2025-07-22T07:04:44Z</dcterms:modified>
</cp:coreProperties>
</file>